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<sst xmlns="http://schemas.openxmlformats.org/spreadsheetml/2006/main" count="474" uniqueCount="203">
  <si>
    <t>Приложение</t>
  </si>
  <si>
    <t>к постановлению главы Пеновского района</t>
  </si>
  <si>
    <t>от10.12.2019 г. №639</t>
  </si>
  <si>
    <t>Приложение 1</t>
  </si>
  <si>
    <t>к муниципальной программе МО «Пеновский район»</t>
  </si>
  <si>
    <t>«Развитие отрасли "Культура» на 2017 - 2021 годы»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</si>
  <si>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</si>
  <si>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</si>
  <si>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</si>
  <si>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</si>
  <si>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</si>
  <si>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</si>
  <si>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</si>
  <si>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</si>
  <si>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 xml:space="preserve">                                  Коды бюджетной классификации 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</si>
  <si>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</si>
  <si>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</si>
  <si>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еденица Измерения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</si>
  <si>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</si>
  <si>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Финансовый год. Предшествующий реализации программы (N-1) год</t>
  </si>
  <si>
    <t>Годы реализации государственной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</si>
  <si>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</si>
  <si>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</si>
  <si>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</si>
  <si>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</si>
  <si>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</si>
  <si>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</si>
  <si>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</si>
  <si>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</si>
  <si>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</si>
  <si>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</si>
  <si>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</si>
  <si>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</si>
  <si>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подпрограмма</t>
  </si>
  <si>
    <t>вид мероприятия</t>
  </si>
  <si>
    <t>подвид мероприятия</t>
  </si>
  <si>
    <t>Закон Тверской области</t>
  </si>
  <si>
    <t>2016 год</t>
  </si>
  <si>
    <t>2017 год</t>
  </si>
  <si>
    <t>2018 год</t>
  </si>
  <si>
    <t>2019 год</t>
  </si>
  <si>
    <t>2020 год</t>
  </si>
  <si>
    <t>2021 год</t>
  </si>
  <si>
    <t>значение</t>
  </si>
  <si>
    <t>год достижения</t>
  </si>
  <si>
    <t>Программа, всего</t>
  </si>
  <si>
    <t>тыс. руб.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</si>
  <si>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</si>
  <si>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t>x</t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</si>
  <si>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районе"   </t>
    </r>
  </si>
  <si>
    <t>процент</t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</si>
  <si>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района,     предоставляемых муниципальными  учреждениями        культуры Пеновского района"   </t>
    </r>
  </si>
  <si>
    <t>единиц</t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</si>
  <si>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</si>
  <si>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района к средней заработной плате в  Тверскойобласти"           </t>
    </r>
  </si>
  <si>
    <t>Подпрограмма 1. "Сохранение и развитие         культурного потенциала Пеновского района"</t>
  </si>
  <si>
    <t xml:space="preserve">тыс. руб </t>
  </si>
  <si>
    <t xml:space="preserve">Задача 1.   "Сохранение и развитие   библиотечного дела"          </t>
  </si>
  <si>
    <t>тыс. рублей</t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</si>
  <si>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«ПМЦБ»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</si>
  <si>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«ПМЦБ»</t>
    </r>
  </si>
  <si>
    <t>Д</t>
  </si>
  <si>
    <t>Мероприятие 1.001  "Оказание муниципальной (государственной) услуги библиотечного   обслуживания населения   МКУК «ПМЦБ»"</t>
  </si>
  <si>
    <t xml:space="preserve">Показатель:   "Количество проведенных МКУК «ПМЦБ» массовых мероприятий (культурно-просветительские, методические и др.), в  томчисле сельских филиалов         </t>
  </si>
  <si>
    <t xml:space="preserve">Показатель:  "Доля читателей библиотек в общей численности населения Пеновского района"                  </t>
  </si>
  <si>
    <t>Мероприятие 1.002  "Погашение просроченной задолженности прошлых лет"</t>
  </si>
  <si>
    <t>П</t>
  </si>
  <si>
    <t>Мероприятие 1.003 "Реализация мероприятий по обращениям, поступающим депутатам Законодательного Собрания Тверской области"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</si>
  <si>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</si>
  <si>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>Б</t>
  </si>
  <si>
    <t>Мероприятие 1.004 "Проведение противопожарных и антитеррористических мероприятий""</t>
  </si>
  <si>
    <t xml:space="preserve">Задача 2.     "Развитие  самодеятельного искусства и народного творчества"   </t>
  </si>
  <si>
    <t xml:space="preserve">Показатель 1.  "Количество любительских формирований самодеятельного  народного творчества" </t>
  </si>
  <si>
    <t>Показатель 2.   "Количество участников любительских формирований самодеятельного народного творчества»</t>
  </si>
  <si>
    <t>Г</t>
  </si>
  <si>
    <t>Мероприятие 2.001  "Оказание муниципальной (государственной) услуги культурно-досугового обслуживания"</t>
  </si>
  <si>
    <t>Показатель: "Количество проведенных мероприятий МБУК "РЦКД"</t>
  </si>
  <si>
    <t xml:space="preserve">Показатель:  "Количество посетителей культурно-досуговых мероприятий» МБУК «РЦКД»" </t>
  </si>
  <si>
    <t>Мероприятие 2.002  "Обеспечение деятельности учреждений за счет субсидий на расходные материалы"</t>
  </si>
  <si>
    <t>Показатель: Количество учреждений получивших субсидию на расходные материалы</t>
  </si>
  <si>
    <t>Мероприятие 2.003  "Погашение просроченной задолженности прошлых лет"</t>
  </si>
  <si>
    <t>Мероприятие 2.004  "Возврат субсидии на повышение заработной платы работникам культуры"</t>
  </si>
  <si>
    <t>Мероприятие 2.005 "Реализация мероприятий по обращениям, поступающим депутатам Законодательного Собрания Тверской области"</t>
  </si>
  <si>
    <t>В</t>
  </si>
  <si>
    <t>Мероприятие 2.006 "Разработка проектной и рабочей документации по строительству районного дома культуры"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</si>
  <si>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</si>
  <si>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>Задача 3 .     "Развитие дополнительного   образования и подготовка педагогических кадров в отрасли «Культура».</t>
  </si>
  <si>
    <t>Показатель 1.  "Охват детей     и  подростков, занимающихся    в    системе дополнительного образования"</t>
  </si>
  <si>
    <t xml:space="preserve">Показатель 2.  "Количество работников образования отрасли "Культура", повысивших  свою квалификацию"              </t>
  </si>
  <si>
    <t xml:space="preserve">Мероприятие 3.001  "Оказание муниципальной (государственной) услуги предоставления дополнительного образования детей в области культуры"                </t>
  </si>
  <si>
    <t xml:space="preserve"> Показатель:  "Количество учащихся в учреждении дополнительного образования детей в области культуры"  </t>
  </si>
  <si>
    <t>Показатель:   «Заключение договоров оцелевой контрактной подготовки выпускников МКУ ДО «ДШИ» в средних и высших учебных заведениях».</t>
  </si>
  <si>
    <t>Мероприятие 3.002 «Повышение квалификации педагогических работников отрасли «Культура»</t>
  </si>
  <si>
    <t xml:space="preserve">Показатель: "Количество специалистов МКУ ДО «ДШИ» отрасли "Культура", повысивших свою квалификацию"          </t>
  </si>
  <si>
    <t>Мероприятие 3.003  «Реализация мероприятий по обращениям, поступающим к депутатам Законодательного Собрания Тверской области»</t>
  </si>
  <si>
    <t>Показатель:   «Капитальный ремонт здания МКУ ДО «ДШИ».</t>
  </si>
  <si>
    <t>Мероприятие 3.004 "Погашение просроченной задолженности прошлых лет"</t>
  </si>
  <si>
    <t>Мероприятие   3.005 "Осуществление госполномочий по выплате  компенсации расходов по оплате жилых помещений, отопления и освещения педагогическим работникам, проживающим и работающим в сельской местности рабочих поселках (поселках городского типа"</t>
  </si>
  <si>
    <t>О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</si>
  <si>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</si>
  <si>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</si>
  <si>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</si>
  <si>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Мероприятие 4.001. «Содержание  МКУ «ЦБ отрасли «Культура» Пеновского района»</t>
  </si>
  <si>
    <t>Мероприятие 4.002. «Обеспечение деятельности учреждений за счет субсидий на расходные материалы»</t>
  </si>
  <si>
    <t>Мероприятие 4.003 "Погашение просроченной задолженности прошлых лет"</t>
  </si>
  <si>
    <t>Подпрограмма  2. "Реализация социально значимых проектов в отрасли "Культура"</t>
  </si>
  <si>
    <t xml:space="preserve">Задача 1.     "Обеспечение многообразия художественной, творческой  жизни   Пеновского района"                   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</si>
  <si>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</si>
  <si>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</si>
  <si>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</si>
  <si>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>Показатель:  "Количество мероприятий, направленных на выявление и развитие молодых дарований Пеновского края"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</si>
  <si>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</si>
  <si>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</si>
  <si>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 xml:space="preserve">единица </t>
  </si>
  <si>
    <t>Задача 2.  "Поддержка отрасли культуры"</t>
  </si>
  <si>
    <t xml:space="preserve">Показатель 1.    "Количество муниципальных     учреждений культуры, получивших финансовую  поддержку из областного бюджета  Тверской области "                  </t>
  </si>
  <si>
    <t>R</t>
  </si>
  <si>
    <t>Мероприятие 2.001 "Поддержка отрасли культуры в части комплектовании книжных фондов муниципальных общедоступных библиотек Тверской области"</t>
  </si>
  <si>
    <t xml:space="preserve">Показатель :  "Количество муниципальных общедоступных библиотек МО "Пеновский район" получивших поддержку из областного бюджета Тверской области  на   комплектование библиотечных          фондов муниципальных библиотек"   </t>
  </si>
  <si>
    <t>L</t>
  </si>
  <si>
    <t>Мероприятие 2.002 "Поддержка отрасли культуры в части комплектовании книжных фондов муниципальных общедоступных библиотек"  (за счёт средств муниципального бюджета)</t>
  </si>
  <si>
    <t xml:space="preserve">Показатель :  "Количество муниципальных общедоступных библиотек МО "Пеновский район" получивших поддержку из средств бюджета  муниципального образования "Пеновский район" на   комплектование библиотечных          фондов муниципальных библиотек"   </t>
  </si>
  <si>
    <t xml:space="preserve">Мероприятие  2.003   "Приобретение  музыкальных инструментов для «МКУ ДО «ДШИ» путем   предоставления субсидий из областного бюджета Тверской области" </t>
  </si>
  <si>
    <t xml:space="preserve">Показатель:       "Количество новых музыкальных инструментов приобретенных для МКУ ДО«ДШИ»    с помощью  средств  областного бюджета"             </t>
  </si>
  <si>
    <t>Мероприятие  2.004  "Проведение противопожарных мероприятий и ремонта зданий и  помещений находящихся в муниципальной собственности и используемых для размещения учреждений культуры Тверской области"</t>
  </si>
  <si>
    <t xml:space="preserve">Показатель :  "Количество муниципальных     учреждений культуры, в которых проведены    противопожарные мероприятия и ремонтные работы  с  помощью   средств областного бюджета"  </t>
  </si>
  <si>
    <t xml:space="preserve">Мероприятие  2.005  "Повышение заработной платы работникам муниципальных учреждений культуры Тверской области за счет субсидии из областного бюджета Тверской области"    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</si>
  <si>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района"  </t>
  </si>
  <si>
    <t xml:space="preserve">Мероприятие 2.006 "Повышение  заработной  платы педагогическим    работникам муниципальных организаций дополнительного образования"            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</si>
  <si>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</si>
  <si>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Мероприятие 2.007    "Поддержка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оцифровки"</t>
  </si>
  <si>
    <t>Показатель: «Количество общедоступных  библиотек  Пеновского района, получивших поддержку из областного бюджета Тверской области на подключение библиотек к сети Интернет»</t>
  </si>
  <si>
    <t xml:space="preserve">Мероприятие 2.008    «Поддержка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 (за счёт средств бюджета муниципального образования "Пеновский район") </t>
  </si>
  <si>
    <t>Показатель: «Количество общедоступных  библиотек МКУК "ПМЦБ"  Пеновского района, получивших поддержку из бюджета муниципального образовани "Пеновский район" на подключение библиотек к сети Интернет»</t>
  </si>
  <si>
    <t xml:space="preserve">Мероприятие 2.009  "Поддержка отрасли культуры в части оказания государственной поддержки муниципальным учреждениям культуры, находящихся на территории сельских поселений Тверской области" </t>
  </si>
  <si>
    <t xml:space="preserve">Показатель: "Количество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</si>
  <si>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>Мероприятие 2.010  "Поддержка отрасли культуры в части оказания государственной поддержки лучшим сельским  учреждениям культуры"  (за счёт средств муниципального образования "Пеновский район)</t>
  </si>
  <si>
    <t>Мероприятие 2.011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</t>
  </si>
  <si>
    <t xml:space="preserve">Показатель:"Количество лучших работников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</si>
  <si>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Мероприятие 2.012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 (за счёт средств бюджета муниципального образования "Пеновский район") </t>
  </si>
  <si>
    <t>Л</t>
  </si>
  <si>
    <t>Мероприятие 2.013  "Проведение  противопожарных мероприятий в муниципальных учреждениях культуры" (за счёт средств бюджета муниципального образования "Пеновский район)</t>
  </si>
  <si>
    <t xml:space="preserve">Показатель :      "Количество муниципальных   учреждений культуры,  в  которых проведены    противопожарные мероприятия"                </t>
  </si>
  <si>
    <t>S</t>
  </si>
  <si>
    <t xml:space="preserve">Мероприятие  2.014  "Повышение заработной платы работникам муниципальных учреждений культуры за счет средств местного  бюджета"    </t>
  </si>
  <si>
    <t xml:space="preserve">Показатель: "Количество работников МБУК "РЦКД", получивших субсидию на     повышение заработной платы  работникаммуниципальных учреждений культуры"  </t>
  </si>
  <si>
    <t xml:space="preserve">Мероприятие  2.015  "Повышение заработной платы работникам муниципальных учреждений культуры за счет средств местного  бюджета"     </t>
  </si>
  <si>
    <t xml:space="preserve">Показатель: "Количество работников МКУК "ПМЦБ", получивших субсидию на     повышение заработной платы  работникаммуниципальных учреждений культуры"  </t>
  </si>
  <si>
    <t>едениц</t>
  </si>
  <si>
    <t>Мероприятие  2.016  "Повышение заработной платы педагогическим работника муниципальных организаций дополнительного образования за счёт средств местного бюджета"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</si>
  <si>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</si>
  <si>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 2.017  "Расходы на повышение оплаты труда работникам муниципальных учреждений в связи с увеличением минимального размера оплаты труда" (за счёт средст бюджета Тверской области)</t>
  </si>
  <si>
    <t>Показатель: "Количеств работников муниципальных учреждений культуры, которым увеличен минимальный размер оплаты труда"</t>
  </si>
  <si>
    <t>Мероприятие  2.018  "Равсходы на повышение оплаты труда работникам муниципальных учреждений в связи с увеличением минимального размера оплаты труда" (за счёт средст бюджета муниципального образования "Пеновский район")</t>
  </si>
  <si>
    <t>Показатель: "Количество работников муниципальных учреждений культуры, которым увеличен минимальный размер оплаты труда"</t>
  </si>
  <si>
    <t>Мероприятие  2.019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Тверской области )</t>
  </si>
  <si>
    <t>Показатель: "Количеств работников муниципальных учреждений культуры дополнительго образования, которым увеличен минимальный размер оплаты труда"</t>
  </si>
  <si>
    <t>Мероприятие  2.020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муниципального образования "Пеновский район")</t>
  </si>
  <si>
    <t>Показатель: "Количество работников муниципальных учреждений культуры дополнительного образования, которым увеличен минимальный размер оплаты труда"</t>
  </si>
  <si>
    <t xml:space="preserve">Мероприятие 2.021 "Поддержка отрасли культуры в части комплектовании книжных фондов муниципальных общедоступных библиотек"  </t>
  </si>
  <si>
    <t xml:space="preserve">Мероприятие 2.022  "Поддержка отрасли культуры в части оказания государственной поддержки лучшим сельским  учреждениям культуры"  </t>
  </si>
  <si>
    <t xml:space="preserve">Мероприятие 2.023 "Поддержка отрасли культуры в части технического оснащения и содержания виртуальных концертных залов"  </t>
  </si>
  <si>
    <t xml:space="preserve">Показатель :  "Количество муниципальных учреждений культуры, обеспеченных техническим оснащением  виртуальным концертным залом"   </t>
  </si>
  <si>
    <t xml:space="preserve">Мероприятие 2.024 "Поддержка отрасли культуры в части проведения мероприятий по подключению библиотек Тверской области к информационно-телекоммуникационно сети Интернет и развитие бибилиотечного дела с учетом задачи расширения информационных технологий и оцифровок"  </t>
  </si>
  <si>
    <t xml:space="preserve">Показатель :  "Количество муниципальных учреждений культуры, обеспеченных сетью Интернет"   </t>
  </si>
  <si>
    <t>Мероприятие 2.025 "Поддержка отрасли культуры в части государственной поддержки лучших работников сельских учреждений культуры"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</si>
  <si>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</si>
  <si>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Мероприятие  2.026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Тверской области )</t>
  </si>
  <si>
    <t>Мероприятие  2.027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муниципального образования "Пеновский район")</t>
  </si>
  <si>
    <t xml:space="preserve">Задача 3.   "Укрепление и модернизация  материально-технической базы муниципальных   учреждений культуры Пеновского района " </t>
  </si>
  <si>
    <t>Показатель 1. "Доля муниципальных   учреждений культуры,  находящихся внормативном состоянии"</t>
  </si>
  <si>
    <t xml:space="preserve">Показатель 2.   "Доля муниципальных   учреждений культуры,  в которых приобретено новое оборудование"               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</si>
  <si>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</si>
  <si>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 xml:space="preserve">Мероприятие  3.001    "Проведение  капитального ремонта зданий  и  помещений муниципальных  учреждений культуры Пеновского района"  </t>
  </si>
  <si>
    <t xml:space="preserve">Показатель:   "Количество учреждений  культуры,    в которых проведен капитальный ремонт"                  </t>
  </si>
  <si>
    <t xml:space="preserve">Мероприятие 3.002  "Оснащение современным оборудованием  и музыкальными   инструментами муниципальных    учреждений культуры Пеновского района" </t>
  </si>
  <si>
    <t xml:space="preserve">Показатель:       "Количество муниципальных учреждений культуры, в которых проведены   мероприятия   по совершенствованию материально технической базы"           </t>
  </si>
  <si>
    <t>H</t>
  </si>
  <si>
    <t xml:space="preserve">Мероприятие 3.003  "Обеспечение развития и укрепления материально-технической базы муниципальных домов культуры (за счёт средств бюджета Тверской области) "  </t>
  </si>
  <si>
    <t xml:space="preserve"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области"  </t>
  </si>
  <si>
    <t>B</t>
  </si>
  <si>
    <t xml:space="preserve">Мероприятие 3.004 "Обеспечение развития и укрепления материально-технической базы муниципальных домов культуры (за счёт средств бюджета муниципального образования «Пеновский район») "  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</si>
  <si>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муниципального образования «Пеновский район»</t>
  </si>
  <si>
    <t xml:space="preserve">Мероприятие  3.005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</si>
  <si>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бюджетаТверской области)"</t>
  </si>
  <si>
    <t xml:space="preserve">Обеспечивающая подпрограмма </t>
  </si>
  <si>
    <t>С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</si>
  <si>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района</t>
  </si>
  <si>
    <t>-</t>
  </si>
  <si>
    <t>х</t>
  </si>
  <si>
    <t xml:space="preserve">1.001.     Расходы на руководство и  управлениеглавного администратора программы  - Отдела по делам культуры, молодёжи и спорта администрации Пеновского района  </t>
  </si>
  <si>
    <t>1.002  "Погашение просроченной задолженности прошлых лет"</t>
  </si>
  <si>
    <t xml:space="preserve">2. Административные мероприятия                 </t>
  </si>
  <si>
    <t>Административное мероприятие 2.001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</si>
  <si>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Показатель: 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</si>
  <si>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района  "  </t>
  </si>
  <si>
    <t>Показатель: "Количество совещаний руководителей муниципальных учреждений культуры Пеновского района "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</si>
  <si>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отрасли"  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</si>
  <si>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</si>
  <si>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r>
      <t xml:space="preserve">Административное мероприятие 2.004  "Подготовка и направление  в Комитет по делам культуры Тверской области заявок для участия в </t>
    </r>
    <r>
      <rPr>
        <sz val="10"/>
        <color indexed="30"/>
        <rFont val="Times New Roman"/>
        <family val="1"/>
      </rPr>
      <t>программах</t>
    </r>
    <r>
      <rPr>
        <sz val="10"/>
        <color indexed="8"/>
        <rFont val="Times New Roman"/>
        <family val="1"/>
      </rPr>
      <t xml:space="preserve"> софинансирования расходов на реализацию расходных обязательств муниципальных образований Тверской области по отрасли "Культура"   </t>
    </r>
  </si>
  <si>
    <r>
      <t xml:space="preserve">Показатель "Количество направленных заявок в Комитет по делам культуры Тверской области для участия в </t>
    </r>
    <r>
      <rPr>
        <sz val="10"/>
        <color indexed="30"/>
        <rFont val="Times New Roman"/>
        <family val="1"/>
      </rPr>
      <t xml:space="preserve">программах </t>
    </r>
    <r>
      <rPr>
        <sz val="10"/>
        <color indexed="8"/>
        <rFont val="Times New Roman"/>
        <family val="1"/>
      </rPr>
      <t xml:space="preserve">софинансированиярасходов на реализацию расходных обязательств муниципальных образований Тверской области по отрасли "Культура"   </t>
    </r>
  </si>
  <si>
    <t>Административное меропричтие 2.005 "Сопровождение и информационное наполнение официального сайта администрации Пеновского района в информационно-телекоммуникационной сети Интернет".</t>
  </si>
  <si>
    <t>Показатель : «Количество обновлений официального сайта администрации Пеновского района в информационно-телекоммуникационной сети Интернет".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</si>
</sst>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0"/>
      <color indexed="60"/>
      <name val="Times New Roman"/>
      <family val="1"/>
    </font>
    <font>
      <sz val="11"/>
      <color indexed="60"/>
      <name val="Calibri"/>
      <family val="2"/>
    </font>
    <font>
      <b/>
      <sz val="11"/>
      <name val="Times New Roman"/>
      <family val="1"/>
    </font>
    <font>
      <b/>
      <sz val="11"/>
      <color indexed="36"/>
      <name val="Calibri"/>
      <family val="2"/>
    </font>
    <font>
      <b/>
      <sz val="11"/>
      <color indexed="20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sz val="11"/>
      <color indexed="17"/>
      <name val="Calibri"/>
      <family val="2"/>
    </font>
    <font>
      <sz val="10"/>
      <color indexed="3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distributed"/>
    </xf>
    <xf numFmtId="0" fontId="0" fillId="0" borderId="3" xfId="0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164" fontId="16" fillId="4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/>
    </xf>
    <xf numFmtId="0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0"/>
  <sheetViews>
    <sheetView tabSelected="1" zoomScale="85" zoomScaleNormal="85" workbookViewId="0" topLeftCell="A148">
      <selection activeCell="A140" sqref="A140"/>
    </sheetView>
  </sheetViews>
  <sheetFormatPr defaultColWidth="9.00390625" defaultRowHeight="12.75"/>
  <cols>
    <col min="1" max="1" width="3.00390625" style="0" customWidth="1"/>
    <col min="2" max="2" width="3.75390625" style="0" customWidth="1"/>
    <col min="3" max="3" width="3.375" style="0" customWidth="1"/>
    <col min="4" max="4" width="3.625" style="0" customWidth="1"/>
    <col min="5" max="5" width="3.25390625" style="0" customWidth="1"/>
    <col min="6" max="6" width="3.375" style="0" customWidth="1"/>
    <col min="7" max="7" width="3.25390625" style="0" customWidth="1"/>
    <col min="8" max="9" width="3.625" style="0" customWidth="1"/>
    <col min="10" max="10" width="4.00390625" style="0" customWidth="1"/>
    <col min="11" max="11" width="4.125" style="0" customWidth="1"/>
    <col min="12" max="12" width="4.00390625" style="0" customWidth="1"/>
    <col min="13" max="13" width="3.75390625" style="0" customWidth="1"/>
    <col min="14" max="16" width="3.375" style="0" customWidth="1"/>
    <col min="17" max="17" width="3.625" style="0" customWidth="1"/>
    <col min="18" max="19" width="3.375" style="0" customWidth="1"/>
    <col min="20" max="20" width="3.625" style="0" customWidth="1"/>
    <col min="21" max="22" width="3.75390625" style="0" customWidth="1"/>
    <col min="23" max="23" width="3.625" style="0" customWidth="1"/>
    <col min="24" max="24" width="4.00390625" style="0" customWidth="1"/>
    <col min="25" max="25" width="4.125" style="0" customWidth="1"/>
    <col min="26" max="26" width="4.00390625" style="0" customWidth="1"/>
    <col min="27" max="27" width="4.125" style="0" customWidth="1"/>
    <col min="28" max="28" width="35.25390625" style="0" customWidth="1"/>
  </cols>
  <sheetData>
    <row r="1" spans="1:38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5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8" ht="15.7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</row>
    <row r="6" spans="1:38" ht="15.75">
      <c r="A6" s="95" t="s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</row>
    <row r="7" spans="1:38" ht="15.75">
      <c r="A7" s="95" t="s">
        <v>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</row>
    <row r="8" spans="1:38" ht="15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>
      <c r="A10" s="96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</row>
    <row r="11" spans="1:38" ht="15.75">
      <c r="A11" s="96" t="s">
        <v>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</row>
    <row r="12" spans="1:38" ht="15.7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>
      <c r="A13" s="94" t="s">
        <v>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5"/>
      <c r="AK13" s="5"/>
      <c r="AL13" s="5"/>
    </row>
    <row r="14" spans="1:38" ht="15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>
      <c r="A15" s="25" t="s">
        <v>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5.75">
      <c r="A16" s="25" t="s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5.7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6"/>
      <c r="AK17" s="6"/>
      <c r="AL17" s="6"/>
    </row>
    <row r="18" spans="1:38" ht="15.75">
      <c r="A18" s="25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5.75">
      <c r="A19" s="25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5.75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26" t="s">
        <v>14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93" t="s">
        <v>15</v>
      </c>
      <c r="S22" s="93"/>
      <c r="T22" s="93"/>
      <c r="U22" s="93"/>
      <c r="V22" s="93"/>
      <c r="W22" s="93"/>
      <c r="X22" s="93"/>
      <c r="Y22" s="93"/>
      <c r="Z22" s="93"/>
      <c r="AA22" s="93"/>
      <c r="AB22" s="80" t="s">
        <v>16</v>
      </c>
      <c r="AC22" s="80" t="s">
        <v>17</v>
      </c>
      <c r="AD22" s="80" t="s">
        <v>18</v>
      </c>
      <c r="AE22" s="80" t="s">
        <v>19</v>
      </c>
      <c r="AF22" s="80" t="s">
        <v>20</v>
      </c>
      <c r="AG22" s="80"/>
      <c r="AH22" s="80"/>
      <c r="AI22" s="80"/>
      <c r="AJ22" s="80"/>
      <c r="AK22" s="80" t="s">
        <v>21</v>
      </c>
      <c r="AL22" s="80"/>
    </row>
    <row r="23" spans="1:38" ht="12.75">
      <c r="A23" s="80" t="s">
        <v>22</v>
      </c>
      <c r="B23" s="80"/>
      <c r="C23" s="80"/>
      <c r="D23" s="80" t="s">
        <v>23</v>
      </c>
      <c r="E23" s="80"/>
      <c r="F23" s="80" t="s">
        <v>24</v>
      </c>
      <c r="G23" s="80"/>
      <c r="H23" s="81" t="s">
        <v>25</v>
      </c>
      <c r="I23" s="81"/>
      <c r="J23" s="81"/>
      <c r="K23" s="81"/>
      <c r="L23" s="81"/>
      <c r="M23" s="81"/>
      <c r="N23" s="81"/>
      <c r="O23" s="82" t="s">
        <v>26</v>
      </c>
      <c r="P23" s="83"/>
      <c r="Q23" s="84"/>
      <c r="R23" s="80" t="s">
        <v>27</v>
      </c>
      <c r="S23" s="80"/>
      <c r="T23" s="80" t="s">
        <v>28</v>
      </c>
      <c r="U23" s="80" t="s">
        <v>29</v>
      </c>
      <c r="V23" s="80" t="s">
        <v>30</v>
      </c>
      <c r="W23" s="80" t="s">
        <v>31</v>
      </c>
      <c r="X23" s="80"/>
      <c r="Y23" s="80"/>
      <c r="Z23" s="80" t="s">
        <v>32</v>
      </c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</row>
    <row r="24" spans="1:38" ht="12.75">
      <c r="A24" s="80"/>
      <c r="B24" s="80"/>
      <c r="C24" s="80"/>
      <c r="D24" s="80"/>
      <c r="E24" s="80"/>
      <c r="F24" s="80"/>
      <c r="G24" s="80"/>
      <c r="H24" s="80" t="s">
        <v>27</v>
      </c>
      <c r="I24" s="80"/>
      <c r="J24" s="80" t="s">
        <v>33</v>
      </c>
      <c r="K24" s="80" t="s">
        <v>34</v>
      </c>
      <c r="L24" s="80" t="s">
        <v>35</v>
      </c>
      <c r="M24" s="80"/>
      <c r="N24" s="80" t="s">
        <v>36</v>
      </c>
      <c r="O24" s="85"/>
      <c r="P24" s="86"/>
      <c r="Q24" s="87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1:38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8"/>
      <c r="P25" s="89"/>
      <c r="Q25" s="9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1:38" ht="38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37</v>
      </c>
      <c r="AF26" s="8" t="s">
        <v>38</v>
      </c>
      <c r="AG26" s="8" t="s">
        <v>39</v>
      </c>
      <c r="AH26" s="8" t="s">
        <v>40</v>
      </c>
      <c r="AI26" s="8" t="s">
        <v>41</v>
      </c>
      <c r="AJ26" s="8" t="s">
        <v>42</v>
      </c>
      <c r="AK26" s="8" t="s">
        <v>43</v>
      </c>
      <c r="AL26" s="8" t="s">
        <v>44</v>
      </c>
    </row>
    <row r="27" spans="1:38" ht="12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9">
        <v>10</v>
      </c>
      <c r="K27" s="9">
        <v>11</v>
      </c>
      <c r="L27" s="9">
        <v>12</v>
      </c>
      <c r="M27" s="9">
        <v>13</v>
      </c>
      <c r="N27" s="9">
        <v>14</v>
      </c>
      <c r="O27" s="9">
        <v>15</v>
      </c>
      <c r="P27" s="9">
        <v>16</v>
      </c>
      <c r="Q27" s="9">
        <v>17</v>
      </c>
      <c r="R27" s="9">
        <v>18</v>
      </c>
      <c r="S27" s="9">
        <v>19</v>
      </c>
      <c r="T27" s="9">
        <v>20</v>
      </c>
      <c r="U27" s="9">
        <v>21</v>
      </c>
      <c r="V27" s="9">
        <v>22</v>
      </c>
      <c r="W27" s="9">
        <v>23</v>
      </c>
      <c r="X27" s="9">
        <v>24</v>
      </c>
      <c r="Y27" s="9">
        <v>25</v>
      </c>
      <c r="Z27" s="9">
        <v>26</v>
      </c>
      <c r="AA27" s="9">
        <v>27</v>
      </c>
      <c r="AB27" s="8">
        <v>28</v>
      </c>
      <c r="AC27" s="8">
        <v>29</v>
      </c>
      <c r="AD27" s="8">
        <v>30</v>
      </c>
      <c r="AE27" s="8">
        <v>31</v>
      </c>
      <c r="AF27" s="8">
        <v>32</v>
      </c>
      <c r="AG27" s="8">
        <v>33</v>
      </c>
      <c r="AH27" s="8">
        <v>34</v>
      </c>
      <c r="AI27" s="8">
        <v>35</v>
      </c>
      <c r="AJ27" s="8">
        <v>36</v>
      </c>
      <c r="AK27" s="8">
        <v>37</v>
      </c>
      <c r="AL27" s="8">
        <v>38</v>
      </c>
    </row>
    <row r="28" spans="1:38" ht="24.75" customHeight="1">
      <c r="A28" s="10">
        <v>3</v>
      </c>
      <c r="B28" s="10">
        <v>1</v>
      </c>
      <c r="C28" s="10">
        <v>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2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2" t="s">
        <v>45</v>
      </c>
      <c r="AC28" s="13" t="s">
        <v>46</v>
      </c>
      <c r="AD28" s="14"/>
      <c r="AE28" s="15">
        <f aca="true" t="shared" si="0" ref="AE28:AK28">SUM(AE34+AE78+AE156)</f>
        <v>18165.5</v>
      </c>
      <c r="AF28" s="15">
        <f>SUM(AF34+AF78+AF156)</f>
        <v>21975.899999999998</v>
      </c>
      <c r="AG28" s="15">
        <f t="shared" si="0"/>
        <v>27283.100000000002</v>
      </c>
      <c r="AH28" s="15">
        <f>SUM(AH34+AH78+AH156)</f>
        <v>28152.899999999998</v>
      </c>
      <c r="AI28" s="15">
        <f t="shared" si="0"/>
        <v>16581.7</v>
      </c>
      <c r="AJ28" s="15">
        <f t="shared" si="0"/>
        <v>15717.6</v>
      </c>
      <c r="AK28" s="15">
        <f t="shared" si="0"/>
        <v>107243.70000000001</v>
      </c>
      <c r="AL28" s="16">
        <v>2021</v>
      </c>
    </row>
    <row r="29" spans="1:38" ht="87.75" customHeight="1">
      <c r="A29" s="10">
        <v>3</v>
      </c>
      <c r="B29" s="10">
        <v>1</v>
      </c>
      <c r="C29" s="10">
        <v>3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2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7" t="s">
        <v>47</v>
      </c>
      <c r="AC29" s="11" t="s">
        <v>48</v>
      </c>
      <c r="AD29" s="18" t="s">
        <v>48</v>
      </c>
      <c r="AE29" s="18" t="s">
        <v>48</v>
      </c>
      <c r="AF29" s="18" t="s">
        <v>48</v>
      </c>
      <c r="AG29" s="18" t="s">
        <v>48</v>
      </c>
      <c r="AH29" s="18" t="s">
        <v>48</v>
      </c>
      <c r="AI29" s="18" t="s">
        <v>48</v>
      </c>
      <c r="AJ29" s="18" t="s">
        <v>48</v>
      </c>
      <c r="AK29" s="18" t="s">
        <v>48</v>
      </c>
      <c r="AL29" s="18" t="s">
        <v>48</v>
      </c>
    </row>
    <row r="30" spans="1:38" ht="51.75" customHeight="1">
      <c r="A30" s="19">
        <v>3</v>
      </c>
      <c r="B30" s="19">
        <v>1</v>
      </c>
      <c r="C30" s="10">
        <v>3</v>
      </c>
      <c r="D30" s="10">
        <v>0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2</v>
      </c>
      <c r="T30" s="11">
        <v>0</v>
      </c>
      <c r="U30" s="11">
        <v>1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7" t="s">
        <v>49</v>
      </c>
      <c r="AC30" s="10" t="s">
        <v>50</v>
      </c>
      <c r="AD30" s="10"/>
      <c r="AE30" s="20">
        <v>65</v>
      </c>
      <c r="AF30" s="20">
        <v>56</v>
      </c>
      <c r="AG30" s="20">
        <v>60</v>
      </c>
      <c r="AH30" s="20">
        <v>65</v>
      </c>
      <c r="AI30" s="20">
        <v>70</v>
      </c>
      <c r="AJ30" s="20">
        <v>75</v>
      </c>
      <c r="AK30" s="20">
        <v>75</v>
      </c>
      <c r="AL30" s="10">
        <v>2021</v>
      </c>
    </row>
    <row r="31" spans="1:38" ht="78" customHeight="1">
      <c r="A31" s="10">
        <v>3</v>
      </c>
      <c r="B31" s="10">
        <v>1</v>
      </c>
      <c r="C31" s="10">
        <v>3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2</v>
      </c>
      <c r="T31" s="11">
        <v>0</v>
      </c>
      <c r="U31" s="11">
        <v>1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2</v>
      </c>
      <c r="AB31" s="21" t="s">
        <v>51</v>
      </c>
      <c r="AC31" s="22" t="s">
        <v>52</v>
      </c>
      <c r="AD31" s="22"/>
      <c r="AE31" s="22">
        <v>3</v>
      </c>
      <c r="AF31" s="22">
        <v>3</v>
      </c>
      <c r="AG31" s="22">
        <v>3</v>
      </c>
      <c r="AH31" s="22">
        <v>3</v>
      </c>
      <c r="AI31" s="22">
        <v>3</v>
      </c>
      <c r="AJ31" s="22">
        <v>3</v>
      </c>
      <c r="AK31" s="22">
        <v>3</v>
      </c>
      <c r="AL31" s="22">
        <v>2021</v>
      </c>
    </row>
    <row r="32" spans="1:38" ht="55.5" customHeight="1">
      <c r="A32" s="10">
        <v>3</v>
      </c>
      <c r="B32" s="10">
        <v>1</v>
      </c>
      <c r="C32" s="10">
        <v>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2</v>
      </c>
      <c r="T32" s="11">
        <v>0</v>
      </c>
      <c r="U32" s="11">
        <v>1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3</v>
      </c>
      <c r="AB32" s="21" t="s">
        <v>53</v>
      </c>
      <c r="AC32" s="22" t="s">
        <v>50</v>
      </c>
      <c r="AD32" s="22"/>
      <c r="AE32" s="22">
        <v>82.4</v>
      </c>
      <c r="AF32" s="22">
        <v>91.2</v>
      </c>
      <c r="AG32" s="22">
        <v>100</v>
      </c>
      <c r="AH32" s="22">
        <v>100</v>
      </c>
      <c r="AI32" s="22">
        <v>100</v>
      </c>
      <c r="AJ32" s="22">
        <v>100</v>
      </c>
      <c r="AK32" s="22">
        <v>100</v>
      </c>
      <c r="AL32" s="22">
        <v>2021</v>
      </c>
    </row>
    <row r="33" spans="1:38" ht="80.25" customHeight="1">
      <c r="A33" s="10">
        <v>3</v>
      </c>
      <c r="B33" s="10">
        <v>1</v>
      </c>
      <c r="C33" s="10">
        <v>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2</v>
      </c>
      <c r="T33" s="11">
        <v>0</v>
      </c>
      <c r="U33" s="11">
        <v>1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4</v>
      </c>
      <c r="AB33" s="21" t="s">
        <v>54</v>
      </c>
      <c r="AC33" s="11" t="s">
        <v>50</v>
      </c>
      <c r="AD33" s="23"/>
      <c r="AE33" s="23">
        <v>90</v>
      </c>
      <c r="AF33" s="23">
        <v>95</v>
      </c>
      <c r="AG33" s="23">
        <v>100</v>
      </c>
      <c r="AH33" s="23">
        <v>100</v>
      </c>
      <c r="AI33" s="23">
        <v>100</v>
      </c>
      <c r="AJ33" s="23">
        <v>100</v>
      </c>
      <c r="AK33" s="23">
        <v>100</v>
      </c>
      <c r="AL33" s="23">
        <v>2021</v>
      </c>
    </row>
    <row r="34" spans="1:38" ht="54" customHeight="1">
      <c r="A34" s="11">
        <v>3</v>
      </c>
      <c r="B34" s="11">
        <v>1</v>
      </c>
      <c r="C34" s="11">
        <v>3</v>
      </c>
      <c r="D34" s="11">
        <v>0</v>
      </c>
      <c r="E34" s="11">
        <v>8</v>
      </c>
      <c r="F34" s="11">
        <v>0</v>
      </c>
      <c r="G34" s="11">
        <v>1</v>
      </c>
      <c r="H34" s="11">
        <v>0</v>
      </c>
      <c r="I34" s="11">
        <v>2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2</v>
      </c>
      <c r="T34" s="11">
        <v>1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24" t="s">
        <v>55</v>
      </c>
      <c r="AC34" s="27" t="s">
        <v>56</v>
      </c>
      <c r="AD34" s="28"/>
      <c r="AE34" s="29">
        <f aca="true" t="shared" si="1" ref="AE34:AJ34">SUM(AE35+AE45+AE59+AE72)</f>
        <v>17108.1</v>
      </c>
      <c r="AF34" s="29">
        <f>SUM(AF35+AF45+AF59+AF72)</f>
        <v>17183.5</v>
      </c>
      <c r="AG34" s="29">
        <f>SUM(AG45+AG35+AG59+AG72)</f>
        <v>19096.7</v>
      </c>
      <c r="AH34" s="29">
        <f t="shared" si="1"/>
        <v>18646</v>
      </c>
      <c r="AI34" s="29">
        <f t="shared" si="1"/>
        <v>15431.2</v>
      </c>
      <c r="AJ34" s="29">
        <f t="shared" si="1"/>
        <v>14590.1</v>
      </c>
      <c r="AK34" s="29">
        <f>SUM(AK35+AK45+AK59+AK72)</f>
        <v>82819.40000000001</v>
      </c>
      <c r="AL34" s="30">
        <v>2021</v>
      </c>
    </row>
    <row r="35" spans="1:38" ht="45" customHeight="1">
      <c r="A35" s="11">
        <v>3</v>
      </c>
      <c r="B35" s="11">
        <v>1</v>
      </c>
      <c r="C35" s="11">
        <v>3</v>
      </c>
      <c r="D35" s="11">
        <v>0</v>
      </c>
      <c r="E35" s="11">
        <v>8</v>
      </c>
      <c r="F35" s="11">
        <v>0</v>
      </c>
      <c r="G35" s="11">
        <v>1</v>
      </c>
      <c r="H35" s="11">
        <v>0</v>
      </c>
      <c r="I35" s="11">
        <v>2</v>
      </c>
      <c r="J35" s="11">
        <v>1</v>
      </c>
      <c r="K35" s="11">
        <v>0</v>
      </c>
      <c r="L35" s="11">
        <v>1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2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31" t="s">
        <v>57</v>
      </c>
      <c r="AC35" s="32" t="s">
        <v>58</v>
      </c>
      <c r="AD35" s="33"/>
      <c r="AE35" s="34">
        <f>SUM(AE38+AE41+AE42)</f>
        <v>4783.599999999999</v>
      </c>
      <c r="AF35" s="34">
        <f aca="true" t="shared" si="2" ref="AF35:AK35">SUM(AF38+AF41+AF42+AF44)</f>
        <v>4863.5</v>
      </c>
      <c r="AG35" s="34">
        <f t="shared" si="2"/>
        <v>5139.700000000001</v>
      </c>
      <c r="AH35" s="34">
        <f t="shared" si="2"/>
        <v>4596</v>
      </c>
      <c r="AI35" s="34">
        <f t="shared" si="2"/>
        <v>4426.7</v>
      </c>
      <c r="AJ35" s="34">
        <f t="shared" si="2"/>
        <v>4247.1</v>
      </c>
      <c r="AK35" s="34">
        <f t="shared" si="2"/>
        <v>23273</v>
      </c>
      <c r="AL35" s="35">
        <v>2021</v>
      </c>
    </row>
    <row r="36" spans="1:38" ht="33" customHeight="1">
      <c r="A36" s="11">
        <v>3</v>
      </c>
      <c r="B36" s="11">
        <v>1</v>
      </c>
      <c r="C36" s="11">
        <v>3</v>
      </c>
      <c r="D36" s="11">
        <v>0</v>
      </c>
      <c r="E36" s="11">
        <v>8</v>
      </c>
      <c r="F36" s="11">
        <v>0</v>
      </c>
      <c r="G36" s="11">
        <v>1</v>
      </c>
      <c r="H36" s="11">
        <v>0</v>
      </c>
      <c r="I36" s="11">
        <v>2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2</v>
      </c>
      <c r="T36" s="11">
        <v>1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1">
        <v>0</v>
      </c>
      <c r="AA36" s="11">
        <v>1</v>
      </c>
      <c r="AB36" s="36" t="s">
        <v>59</v>
      </c>
      <c r="AC36" s="11" t="s">
        <v>52</v>
      </c>
      <c r="AD36" s="7"/>
      <c r="AE36" s="18">
        <v>48250</v>
      </c>
      <c r="AF36" s="18">
        <v>48280</v>
      </c>
      <c r="AG36" s="18">
        <v>48280</v>
      </c>
      <c r="AH36" s="18">
        <v>48280</v>
      </c>
      <c r="AI36" s="18">
        <v>44300</v>
      </c>
      <c r="AJ36" s="18">
        <v>48300</v>
      </c>
      <c r="AK36" s="18">
        <v>48288</v>
      </c>
      <c r="AL36" s="18">
        <v>2021</v>
      </c>
    </row>
    <row r="37" spans="1:38" ht="48.75" customHeight="1">
      <c r="A37" s="11">
        <v>3</v>
      </c>
      <c r="B37" s="11">
        <v>1</v>
      </c>
      <c r="C37" s="11">
        <v>3</v>
      </c>
      <c r="D37" s="11">
        <v>0</v>
      </c>
      <c r="E37" s="11">
        <v>8</v>
      </c>
      <c r="F37" s="11">
        <v>0</v>
      </c>
      <c r="G37" s="11">
        <v>1</v>
      </c>
      <c r="H37" s="11">
        <v>0</v>
      </c>
      <c r="I37" s="11">
        <v>2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2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11">
        <v>2</v>
      </c>
      <c r="AB37" s="36" t="s">
        <v>60</v>
      </c>
      <c r="AC37" s="11" t="s">
        <v>52</v>
      </c>
      <c r="AD37" s="7"/>
      <c r="AE37" s="18">
        <v>1680</v>
      </c>
      <c r="AF37" s="18">
        <v>1680</v>
      </c>
      <c r="AG37" s="18">
        <v>1680</v>
      </c>
      <c r="AH37" s="18">
        <v>1680</v>
      </c>
      <c r="AI37" s="18">
        <v>1700</v>
      </c>
      <c r="AJ37" s="18">
        <v>1750</v>
      </c>
      <c r="AK37" s="18">
        <v>1698</v>
      </c>
      <c r="AL37" s="18">
        <v>2021</v>
      </c>
    </row>
    <row r="38" spans="1:38" ht="57.75" customHeight="1">
      <c r="A38" s="11">
        <v>3</v>
      </c>
      <c r="B38" s="11">
        <v>1</v>
      </c>
      <c r="C38" s="11">
        <v>3</v>
      </c>
      <c r="D38" s="11">
        <v>0</v>
      </c>
      <c r="E38" s="11">
        <v>8</v>
      </c>
      <c r="F38" s="11">
        <v>0</v>
      </c>
      <c r="G38" s="11">
        <v>1</v>
      </c>
      <c r="H38" s="37">
        <v>0</v>
      </c>
      <c r="I38" s="37">
        <v>2</v>
      </c>
      <c r="J38" s="37">
        <v>1</v>
      </c>
      <c r="K38" s="37">
        <v>0</v>
      </c>
      <c r="L38" s="37">
        <v>1</v>
      </c>
      <c r="M38" s="37">
        <v>2</v>
      </c>
      <c r="N38" s="37">
        <v>0</v>
      </c>
      <c r="O38" s="37">
        <v>0</v>
      </c>
      <c r="P38" s="37">
        <v>1</v>
      </c>
      <c r="Q38" s="37" t="s">
        <v>61</v>
      </c>
      <c r="R38" s="11">
        <v>0</v>
      </c>
      <c r="S38" s="11">
        <v>2</v>
      </c>
      <c r="T38" s="11">
        <v>1</v>
      </c>
      <c r="U38" s="11">
        <v>0</v>
      </c>
      <c r="V38" s="11">
        <v>1</v>
      </c>
      <c r="W38" s="11">
        <v>0</v>
      </c>
      <c r="X38" s="11">
        <v>0</v>
      </c>
      <c r="Y38" s="11">
        <v>1</v>
      </c>
      <c r="Z38" s="11">
        <v>0</v>
      </c>
      <c r="AA38" s="11">
        <v>0</v>
      </c>
      <c r="AB38" s="38" t="s">
        <v>62</v>
      </c>
      <c r="AC38" s="39" t="s">
        <v>58</v>
      </c>
      <c r="AD38" s="40"/>
      <c r="AE38" s="41">
        <v>4536.9</v>
      </c>
      <c r="AF38" s="41">
        <v>4742.7</v>
      </c>
      <c r="AG38" s="41">
        <v>5033.6</v>
      </c>
      <c r="AH38" s="42">
        <v>4517</v>
      </c>
      <c r="AI38" s="43">
        <v>4426.7</v>
      </c>
      <c r="AJ38" s="43">
        <v>4247.1</v>
      </c>
      <c r="AK38" s="41">
        <f>SUM(AF38:AJ38)</f>
        <v>22967.1</v>
      </c>
      <c r="AL38" s="41">
        <v>2021</v>
      </c>
    </row>
    <row r="39" spans="1:38" ht="63.75" customHeight="1">
      <c r="A39" s="11">
        <v>3</v>
      </c>
      <c r="B39" s="11">
        <v>1</v>
      </c>
      <c r="C39" s="11">
        <v>3</v>
      </c>
      <c r="D39" s="11">
        <v>0</v>
      </c>
      <c r="E39" s="11">
        <v>8</v>
      </c>
      <c r="F39" s="11">
        <v>0</v>
      </c>
      <c r="G39" s="11">
        <v>1</v>
      </c>
      <c r="H39" s="11">
        <v>0</v>
      </c>
      <c r="I39" s="11">
        <v>2</v>
      </c>
      <c r="J39" s="11">
        <v>1</v>
      </c>
      <c r="K39" s="11">
        <v>0</v>
      </c>
      <c r="L39" s="11">
        <v>1</v>
      </c>
      <c r="M39" s="11">
        <v>2</v>
      </c>
      <c r="N39" s="11">
        <v>0</v>
      </c>
      <c r="O39" s="11">
        <v>0</v>
      </c>
      <c r="P39" s="11">
        <v>1</v>
      </c>
      <c r="Q39" s="11" t="s">
        <v>61</v>
      </c>
      <c r="R39" s="11">
        <v>0</v>
      </c>
      <c r="S39" s="11">
        <v>2</v>
      </c>
      <c r="T39" s="11">
        <v>1</v>
      </c>
      <c r="U39" s="11">
        <v>0</v>
      </c>
      <c r="V39" s="11">
        <v>1</v>
      </c>
      <c r="W39" s="11">
        <v>0</v>
      </c>
      <c r="X39" s="11">
        <v>0</v>
      </c>
      <c r="Y39" s="11">
        <v>1</v>
      </c>
      <c r="Z39" s="11">
        <v>0</v>
      </c>
      <c r="AA39" s="11">
        <v>1</v>
      </c>
      <c r="AB39" s="36" t="s">
        <v>63</v>
      </c>
      <c r="AC39" s="11" t="s">
        <v>52</v>
      </c>
      <c r="AD39" s="7"/>
      <c r="AE39" s="18">
        <v>350</v>
      </c>
      <c r="AF39" s="18">
        <v>350</v>
      </c>
      <c r="AG39" s="18">
        <v>350</v>
      </c>
      <c r="AH39" s="18">
        <v>350</v>
      </c>
      <c r="AI39" s="18">
        <v>355</v>
      </c>
      <c r="AJ39" s="18">
        <v>360</v>
      </c>
      <c r="AK39" s="18">
        <f>SUM(AF39:AJ39)</f>
        <v>1765</v>
      </c>
      <c r="AL39" s="18">
        <v>2021</v>
      </c>
    </row>
    <row r="40" spans="1:38" ht="53.25" customHeight="1">
      <c r="A40" s="11">
        <v>3</v>
      </c>
      <c r="B40" s="11">
        <v>1</v>
      </c>
      <c r="C40" s="11">
        <v>3</v>
      </c>
      <c r="D40" s="11">
        <v>0</v>
      </c>
      <c r="E40" s="11">
        <v>8</v>
      </c>
      <c r="F40" s="11">
        <v>0</v>
      </c>
      <c r="G40" s="11">
        <v>1</v>
      </c>
      <c r="H40" s="11">
        <v>0</v>
      </c>
      <c r="I40" s="11">
        <v>2</v>
      </c>
      <c r="J40" s="11">
        <v>1</v>
      </c>
      <c r="K40" s="11">
        <v>0</v>
      </c>
      <c r="L40" s="11">
        <v>1</v>
      </c>
      <c r="M40" s="11">
        <v>2</v>
      </c>
      <c r="N40" s="11">
        <v>0</v>
      </c>
      <c r="O40" s="11">
        <v>0</v>
      </c>
      <c r="P40" s="11">
        <v>1</v>
      </c>
      <c r="Q40" s="11" t="s">
        <v>61</v>
      </c>
      <c r="R40" s="11">
        <v>0</v>
      </c>
      <c r="S40" s="11">
        <v>2</v>
      </c>
      <c r="T40" s="11">
        <v>1</v>
      </c>
      <c r="U40" s="11">
        <v>0</v>
      </c>
      <c r="V40" s="11">
        <v>1</v>
      </c>
      <c r="W40" s="11">
        <v>0</v>
      </c>
      <c r="X40" s="11">
        <v>0</v>
      </c>
      <c r="Y40" s="11">
        <v>1</v>
      </c>
      <c r="Z40" s="11">
        <v>0</v>
      </c>
      <c r="AA40" s="11">
        <v>2</v>
      </c>
      <c r="AB40" s="36" t="s">
        <v>64</v>
      </c>
      <c r="AC40" s="11" t="s">
        <v>50</v>
      </c>
      <c r="AD40" s="7"/>
      <c r="AE40" s="18">
        <v>63.5</v>
      </c>
      <c r="AF40" s="18">
        <v>63</v>
      </c>
      <c r="AG40" s="18">
        <v>63.5</v>
      </c>
      <c r="AH40" s="18">
        <v>63.5</v>
      </c>
      <c r="AI40" s="18">
        <v>64</v>
      </c>
      <c r="AJ40" s="18">
        <v>65</v>
      </c>
      <c r="AK40" s="18">
        <v>65</v>
      </c>
      <c r="AL40" s="18">
        <v>2021</v>
      </c>
    </row>
    <row r="41" spans="1:38" ht="44.25" customHeight="1">
      <c r="A41" s="11">
        <v>3</v>
      </c>
      <c r="B41" s="11">
        <v>1</v>
      </c>
      <c r="C41" s="11">
        <v>3</v>
      </c>
      <c r="D41" s="11">
        <v>0</v>
      </c>
      <c r="E41" s="11">
        <v>8</v>
      </c>
      <c r="F41" s="11">
        <v>0</v>
      </c>
      <c r="G41" s="11">
        <v>1</v>
      </c>
      <c r="H41" s="11">
        <v>0</v>
      </c>
      <c r="I41" s="11">
        <v>2</v>
      </c>
      <c r="J41" s="11">
        <v>1</v>
      </c>
      <c r="K41" s="11">
        <v>0</v>
      </c>
      <c r="L41" s="11">
        <v>1</v>
      </c>
      <c r="M41" s="11">
        <v>2</v>
      </c>
      <c r="N41" s="11">
        <v>0</v>
      </c>
      <c r="O41" s="11">
        <v>0</v>
      </c>
      <c r="P41" s="11">
        <v>4</v>
      </c>
      <c r="Q41" s="11" t="s">
        <v>61</v>
      </c>
      <c r="R41" s="11">
        <v>0</v>
      </c>
      <c r="S41" s="11">
        <v>2</v>
      </c>
      <c r="T41" s="11">
        <v>1</v>
      </c>
      <c r="U41" s="11">
        <v>0</v>
      </c>
      <c r="V41" s="11">
        <v>1</v>
      </c>
      <c r="W41" s="11">
        <v>0</v>
      </c>
      <c r="X41" s="11">
        <v>0</v>
      </c>
      <c r="Y41" s="11">
        <v>2</v>
      </c>
      <c r="Z41" s="11">
        <v>0</v>
      </c>
      <c r="AA41" s="11">
        <v>0</v>
      </c>
      <c r="AB41" s="38" t="s">
        <v>65</v>
      </c>
      <c r="AC41" s="39" t="s">
        <v>58</v>
      </c>
      <c r="AD41" s="40"/>
      <c r="AE41" s="43">
        <v>246.7</v>
      </c>
      <c r="AF41" s="43">
        <v>59.8</v>
      </c>
      <c r="AG41" s="43">
        <v>56.1</v>
      </c>
      <c r="AH41" s="43">
        <v>0</v>
      </c>
      <c r="AI41" s="43">
        <v>0</v>
      </c>
      <c r="AJ41" s="43">
        <v>0</v>
      </c>
      <c r="AK41" s="43">
        <f>SUM(AF41:AJ41)</f>
        <v>115.9</v>
      </c>
      <c r="AL41" s="41">
        <v>2021</v>
      </c>
    </row>
    <row r="42" spans="1:38" ht="62.25" customHeight="1">
      <c r="A42" s="11">
        <v>3</v>
      </c>
      <c r="B42" s="11">
        <v>1</v>
      </c>
      <c r="C42" s="11">
        <v>3</v>
      </c>
      <c r="D42" s="11">
        <v>0</v>
      </c>
      <c r="E42" s="11">
        <v>8</v>
      </c>
      <c r="F42" s="11">
        <v>0</v>
      </c>
      <c r="G42" s="11">
        <v>1</v>
      </c>
      <c r="H42" s="11">
        <v>0</v>
      </c>
      <c r="I42" s="11">
        <v>2</v>
      </c>
      <c r="J42" s="11">
        <v>1</v>
      </c>
      <c r="K42" s="11">
        <v>0</v>
      </c>
      <c r="L42" s="11">
        <v>1</v>
      </c>
      <c r="M42" s="11">
        <v>1</v>
      </c>
      <c r="N42" s="11">
        <v>0</v>
      </c>
      <c r="O42" s="11">
        <v>9</v>
      </c>
      <c r="P42" s="11">
        <v>2</v>
      </c>
      <c r="Q42" s="11" t="s">
        <v>66</v>
      </c>
      <c r="R42" s="11">
        <v>0</v>
      </c>
      <c r="S42" s="11">
        <v>2</v>
      </c>
      <c r="T42" s="11">
        <v>1</v>
      </c>
      <c r="U42" s="11">
        <v>0</v>
      </c>
      <c r="V42" s="11">
        <v>1</v>
      </c>
      <c r="W42" s="11">
        <v>0</v>
      </c>
      <c r="X42" s="11">
        <v>0</v>
      </c>
      <c r="Y42" s="11">
        <v>3</v>
      </c>
      <c r="Z42" s="11">
        <v>0</v>
      </c>
      <c r="AA42" s="11">
        <v>0</v>
      </c>
      <c r="AB42" s="38" t="s">
        <v>67</v>
      </c>
      <c r="AC42" s="39" t="s">
        <v>58</v>
      </c>
      <c r="AD42" s="40"/>
      <c r="AE42" s="43">
        <v>0</v>
      </c>
      <c r="AF42" s="43">
        <v>61</v>
      </c>
      <c r="AG42" s="43">
        <v>0</v>
      </c>
      <c r="AH42" s="43">
        <v>0</v>
      </c>
      <c r="AI42" s="43">
        <v>0</v>
      </c>
      <c r="AJ42" s="43">
        <v>0</v>
      </c>
      <c r="AK42" s="43">
        <f>SUM(AF42:AJ42)</f>
        <v>61</v>
      </c>
      <c r="AL42" s="41">
        <v>2021</v>
      </c>
    </row>
    <row r="43" spans="1:38" ht="88.5" customHeight="1">
      <c r="A43" s="11">
        <v>3</v>
      </c>
      <c r="B43" s="11">
        <v>1</v>
      </c>
      <c r="C43" s="11">
        <v>3</v>
      </c>
      <c r="D43" s="11">
        <v>0</v>
      </c>
      <c r="E43" s="11">
        <v>8</v>
      </c>
      <c r="F43" s="11">
        <v>0</v>
      </c>
      <c r="G43" s="11">
        <v>1</v>
      </c>
      <c r="H43" s="11">
        <v>0</v>
      </c>
      <c r="I43" s="11">
        <v>2</v>
      </c>
      <c r="J43" s="11">
        <v>1</v>
      </c>
      <c r="K43" s="11">
        <v>0</v>
      </c>
      <c r="L43" s="11">
        <v>1</v>
      </c>
      <c r="M43" s="11">
        <v>1</v>
      </c>
      <c r="N43" s="11">
        <v>0</v>
      </c>
      <c r="O43" s="11">
        <v>9</v>
      </c>
      <c r="P43" s="11">
        <v>2</v>
      </c>
      <c r="Q43" s="11" t="s">
        <v>66</v>
      </c>
      <c r="R43" s="11">
        <v>0</v>
      </c>
      <c r="S43" s="11">
        <v>2</v>
      </c>
      <c r="T43" s="11">
        <v>1</v>
      </c>
      <c r="U43" s="11">
        <v>0</v>
      </c>
      <c r="V43" s="11">
        <v>1</v>
      </c>
      <c r="W43" s="11">
        <v>0</v>
      </c>
      <c r="X43" s="11">
        <v>0</v>
      </c>
      <c r="Y43" s="11">
        <v>3</v>
      </c>
      <c r="Z43" s="11">
        <v>0</v>
      </c>
      <c r="AA43" s="11">
        <v>1</v>
      </c>
      <c r="AB43" s="44" t="s">
        <v>68</v>
      </c>
      <c r="AC43" s="45" t="s">
        <v>52</v>
      </c>
      <c r="AD43" s="46"/>
      <c r="AE43" s="47">
        <v>0</v>
      </c>
      <c r="AF43" s="47">
        <v>1</v>
      </c>
      <c r="AG43" s="47">
        <v>0</v>
      </c>
      <c r="AH43" s="47">
        <v>0</v>
      </c>
      <c r="AI43" s="47">
        <v>0</v>
      </c>
      <c r="AJ43" s="47">
        <v>0</v>
      </c>
      <c r="AK43" s="47">
        <v>1</v>
      </c>
      <c r="AL43" s="47">
        <v>2021</v>
      </c>
    </row>
    <row r="44" spans="1:38" ht="51.75" customHeight="1">
      <c r="A44" s="11">
        <v>3</v>
      </c>
      <c r="B44" s="11">
        <v>1</v>
      </c>
      <c r="C44" s="11">
        <v>3</v>
      </c>
      <c r="D44" s="11">
        <v>0</v>
      </c>
      <c r="E44" s="11">
        <v>8</v>
      </c>
      <c r="F44" s="11">
        <v>0</v>
      </c>
      <c r="G44" s="11">
        <v>1</v>
      </c>
      <c r="H44" s="37">
        <v>0</v>
      </c>
      <c r="I44" s="37">
        <v>2</v>
      </c>
      <c r="J44" s="37">
        <v>1</v>
      </c>
      <c r="K44" s="37">
        <v>0</v>
      </c>
      <c r="L44" s="37">
        <v>1</v>
      </c>
      <c r="M44" s="37">
        <v>2</v>
      </c>
      <c r="N44" s="37">
        <v>0</v>
      </c>
      <c r="O44" s="37">
        <v>0</v>
      </c>
      <c r="P44" s="37">
        <v>1</v>
      </c>
      <c r="Q44" s="37" t="s">
        <v>69</v>
      </c>
      <c r="R44" s="11">
        <v>0</v>
      </c>
      <c r="S44" s="11">
        <v>2</v>
      </c>
      <c r="T44" s="11">
        <v>1</v>
      </c>
      <c r="U44" s="11">
        <v>0</v>
      </c>
      <c r="V44" s="11">
        <v>1</v>
      </c>
      <c r="W44" s="11">
        <v>0</v>
      </c>
      <c r="X44" s="11">
        <v>0</v>
      </c>
      <c r="Y44" s="11">
        <v>4</v>
      </c>
      <c r="Z44" s="11">
        <v>0</v>
      </c>
      <c r="AA44" s="11">
        <v>0</v>
      </c>
      <c r="AB44" s="38" t="s">
        <v>70</v>
      </c>
      <c r="AC44" s="39" t="s">
        <v>58</v>
      </c>
      <c r="AD44" s="46"/>
      <c r="AE44" s="43">
        <v>0</v>
      </c>
      <c r="AF44" s="43">
        <v>0</v>
      </c>
      <c r="AG44" s="43">
        <v>50</v>
      </c>
      <c r="AH44" s="42">
        <v>79</v>
      </c>
      <c r="AI44" s="43">
        <v>0</v>
      </c>
      <c r="AJ44" s="43">
        <v>0</v>
      </c>
      <c r="AK44" s="43">
        <f>SUM(AF44:AJ44)</f>
        <v>129</v>
      </c>
      <c r="AL44" s="41">
        <v>2021</v>
      </c>
    </row>
    <row r="45" spans="1:38" ht="51" customHeight="1">
      <c r="A45" s="11">
        <v>3</v>
      </c>
      <c r="B45" s="11">
        <v>1</v>
      </c>
      <c r="C45" s="11">
        <v>3</v>
      </c>
      <c r="D45" s="11">
        <v>0</v>
      </c>
      <c r="E45" s="11">
        <v>8</v>
      </c>
      <c r="F45" s="11">
        <v>0</v>
      </c>
      <c r="G45" s="11">
        <v>1</v>
      </c>
      <c r="H45" s="11">
        <v>0</v>
      </c>
      <c r="I45" s="11">
        <v>2</v>
      </c>
      <c r="J45" s="11">
        <v>1</v>
      </c>
      <c r="K45" s="11">
        <v>0</v>
      </c>
      <c r="L45" s="11">
        <v>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2</v>
      </c>
      <c r="T45" s="11">
        <v>1</v>
      </c>
      <c r="U45" s="11">
        <v>0</v>
      </c>
      <c r="V45" s="11">
        <v>2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8" t="s">
        <v>71</v>
      </c>
      <c r="AC45" s="49" t="s">
        <v>58</v>
      </c>
      <c r="AD45" s="50"/>
      <c r="AE45" s="51">
        <f>SUM(AE48+AE51+AE53)</f>
        <v>8659.2</v>
      </c>
      <c r="AF45" s="52">
        <f aca="true" t="shared" si="3" ref="AF45:AK45">SUM(AF48+AF51+AF53+AF54+AF55)</f>
        <v>8672.5</v>
      </c>
      <c r="AG45" s="52">
        <f t="shared" si="3"/>
        <v>9989.2</v>
      </c>
      <c r="AH45" s="52">
        <f>SUM(AH48+AH51+AH53+AH54+AH55+AH57)</f>
        <v>10247.1</v>
      </c>
      <c r="AI45" s="52">
        <f t="shared" si="3"/>
        <v>7757.5</v>
      </c>
      <c r="AJ45" s="52">
        <f t="shared" si="3"/>
        <v>7115</v>
      </c>
      <c r="AK45" s="52">
        <f t="shared" si="3"/>
        <v>41653.2</v>
      </c>
      <c r="AL45" s="51">
        <v>2021</v>
      </c>
    </row>
    <row r="46" spans="1:38" ht="47.25" customHeight="1">
      <c r="A46" s="11">
        <v>3</v>
      </c>
      <c r="B46" s="11">
        <v>1</v>
      </c>
      <c r="C46" s="11">
        <v>3</v>
      </c>
      <c r="D46" s="11">
        <v>0</v>
      </c>
      <c r="E46" s="11">
        <v>8</v>
      </c>
      <c r="F46" s="11">
        <v>0</v>
      </c>
      <c r="G46" s="11">
        <v>1</v>
      </c>
      <c r="H46" s="11">
        <v>0</v>
      </c>
      <c r="I46" s="11">
        <v>2</v>
      </c>
      <c r="J46" s="11">
        <v>1</v>
      </c>
      <c r="K46" s="11">
        <v>0</v>
      </c>
      <c r="L46" s="11">
        <v>2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2</v>
      </c>
      <c r="T46" s="11">
        <v>1</v>
      </c>
      <c r="U46" s="11">
        <v>0</v>
      </c>
      <c r="V46" s="11">
        <v>2</v>
      </c>
      <c r="W46" s="11">
        <v>0</v>
      </c>
      <c r="X46" s="11">
        <v>0</v>
      </c>
      <c r="Y46" s="11">
        <v>0</v>
      </c>
      <c r="Z46" s="11">
        <v>0</v>
      </c>
      <c r="AA46" s="11">
        <v>1</v>
      </c>
      <c r="AB46" s="36" t="s">
        <v>72</v>
      </c>
      <c r="AC46" s="11" t="s">
        <v>52</v>
      </c>
      <c r="AD46" s="7"/>
      <c r="AE46" s="18">
        <v>32</v>
      </c>
      <c r="AF46" s="18">
        <v>32</v>
      </c>
      <c r="AG46" s="18">
        <v>32</v>
      </c>
      <c r="AH46" s="18">
        <v>32</v>
      </c>
      <c r="AI46" s="18">
        <v>33</v>
      </c>
      <c r="AJ46" s="18">
        <v>34</v>
      </c>
      <c r="AK46" s="18">
        <v>34</v>
      </c>
      <c r="AL46" s="18">
        <v>2021</v>
      </c>
    </row>
    <row r="47" spans="1:38" ht="48.75" customHeight="1">
      <c r="A47" s="11">
        <v>3</v>
      </c>
      <c r="B47" s="11">
        <v>1</v>
      </c>
      <c r="C47" s="11">
        <v>3</v>
      </c>
      <c r="D47" s="11">
        <v>0</v>
      </c>
      <c r="E47" s="11">
        <v>8</v>
      </c>
      <c r="F47" s="11">
        <v>0</v>
      </c>
      <c r="G47" s="11">
        <v>1</v>
      </c>
      <c r="H47" s="11">
        <v>0</v>
      </c>
      <c r="I47" s="11">
        <v>2</v>
      </c>
      <c r="J47" s="11">
        <v>1</v>
      </c>
      <c r="K47" s="11">
        <v>0</v>
      </c>
      <c r="L47" s="11">
        <v>2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2</v>
      </c>
      <c r="T47" s="11">
        <v>1</v>
      </c>
      <c r="U47" s="11">
        <v>0</v>
      </c>
      <c r="V47" s="11">
        <v>2</v>
      </c>
      <c r="W47" s="11">
        <v>0</v>
      </c>
      <c r="X47" s="11">
        <v>0</v>
      </c>
      <c r="Y47" s="11">
        <v>0</v>
      </c>
      <c r="Z47" s="11">
        <v>0</v>
      </c>
      <c r="AA47" s="11">
        <v>2</v>
      </c>
      <c r="AB47" s="36" t="s">
        <v>73</v>
      </c>
      <c r="AC47" s="11" t="s">
        <v>52</v>
      </c>
      <c r="AD47" s="7"/>
      <c r="AE47" s="18">
        <v>295</v>
      </c>
      <c r="AF47" s="18">
        <v>295</v>
      </c>
      <c r="AG47" s="18">
        <v>295</v>
      </c>
      <c r="AH47" s="18">
        <v>295</v>
      </c>
      <c r="AI47" s="18">
        <v>297</v>
      </c>
      <c r="AJ47" s="43">
        <v>300</v>
      </c>
      <c r="AK47" s="18">
        <v>300</v>
      </c>
      <c r="AL47" s="18">
        <v>2021</v>
      </c>
    </row>
    <row r="48" spans="1:38" ht="56.25" customHeight="1">
      <c r="A48" s="11">
        <v>3</v>
      </c>
      <c r="B48" s="11">
        <v>1</v>
      </c>
      <c r="C48" s="11">
        <v>3</v>
      </c>
      <c r="D48" s="11">
        <v>0</v>
      </c>
      <c r="E48" s="11">
        <v>8</v>
      </c>
      <c r="F48" s="11">
        <v>0</v>
      </c>
      <c r="G48" s="11">
        <v>1</v>
      </c>
      <c r="H48" s="37">
        <v>0</v>
      </c>
      <c r="I48" s="37">
        <v>2</v>
      </c>
      <c r="J48" s="37">
        <v>1</v>
      </c>
      <c r="K48" s="37">
        <v>0</v>
      </c>
      <c r="L48" s="37">
        <v>2</v>
      </c>
      <c r="M48" s="37">
        <v>2</v>
      </c>
      <c r="N48" s="37">
        <v>0</v>
      </c>
      <c r="O48" s="37">
        <v>0</v>
      </c>
      <c r="P48" s="37">
        <v>2</v>
      </c>
      <c r="Q48" s="37" t="s">
        <v>74</v>
      </c>
      <c r="R48" s="11">
        <v>0</v>
      </c>
      <c r="S48" s="11">
        <v>2</v>
      </c>
      <c r="T48" s="11">
        <v>1</v>
      </c>
      <c r="U48" s="11">
        <v>0</v>
      </c>
      <c r="V48" s="11">
        <v>2</v>
      </c>
      <c r="W48" s="11">
        <v>0</v>
      </c>
      <c r="X48" s="11">
        <v>0</v>
      </c>
      <c r="Y48" s="11">
        <v>1</v>
      </c>
      <c r="Z48" s="11">
        <v>0</v>
      </c>
      <c r="AA48" s="11">
        <v>0</v>
      </c>
      <c r="AB48" s="38" t="s">
        <v>75</v>
      </c>
      <c r="AC48" s="39" t="s">
        <v>58</v>
      </c>
      <c r="AD48" s="40"/>
      <c r="AE48" s="41">
        <v>8516.1</v>
      </c>
      <c r="AF48" s="41">
        <v>8291.7</v>
      </c>
      <c r="AG48" s="43">
        <v>8755.6</v>
      </c>
      <c r="AH48" s="42">
        <v>8119</v>
      </c>
      <c r="AI48" s="43">
        <v>7757.5</v>
      </c>
      <c r="AJ48" s="43">
        <v>7115</v>
      </c>
      <c r="AK48" s="41">
        <f aca="true" t="shared" si="4" ref="AK48:AK53">SUM(AF48:AJ48)</f>
        <v>40038.8</v>
      </c>
      <c r="AL48" s="41">
        <v>2021</v>
      </c>
    </row>
    <row r="49" spans="1:38" ht="41.25" customHeight="1">
      <c r="A49" s="11">
        <v>3</v>
      </c>
      <c r="B49" s="11">
        <v>1</v>
      </c>
      <c r="C49" s="11">
        <v>3</v>
      </c>
      <c r="D49" s="11">
        <v>0</v>
      </c>
      <c r="E49" s="11">
        <v>8</v>
      </c>
      <c r="F49" s="11">
        <v>0</v>
      </c>
      <c r="G49" s="11">
        <v>1</v>
      </c>
      <c r="H49" s="11">
        <v>0</v>
      </c>
      <c r="I49" s="11">
        <v>2</v>
      </c>
      <c r="J49" s="11">
        <v>1</v>
      </c>
      <c r="K49" s="11">
        <v>0</v>
      </c>
      <c r="L49" s="11">
        <v>2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2</v>
      </c>
      <c r="T49" s="11">
        <v>1</v>
      </c>
      <c r="U49" s="11">
        <v>0</v>
      </c>
      <c r="V49" s="11">
        <v>2</v>
      </c>
      <c r="W49" s="11">
        <v>0</v>
      </c>
      <c r="X49" s="11">
        <v>0</v>
      </c>
      <c r="Y49" s="11">
        <v>1</v>
      </c>
      <c r="Z49" s="11">
        <v>0</v>
      </c>
      <c r="AA49" s="11">
        <v>1</v>
      </c>
      <c r="AB49" s="36" t="s">
        <v>76</v>
      </c>
      <c r="AC49" s="11" t="s">
        <v>52</v>
      </c>
      <c r="AD49" s="7"/>
      <c r="AE49" s="18">
        <v>1608</v>
      </c>
      <c r="AF49" s="18">
        <v>1608</v>
      </c>
      <c r="AG49" s="18">
        <v>1608</v>
      </c>
      <c r="AH49" s="18">
        <v>1608</v>
      </c>
      <c r="AI49" s="18">
        <v>1610</v>
      </c>
      <c r="AJ49" s="18">
        <v>1620</v>
      </c>
      <c r="AK49" s="18">
        <f t="shared" si="4"/>
        <v>8054</v>
      </c>
      <c r="AL49" s="18">
        <v>2021</v>
      </c>
    </row>
    <row r="50" spans="1:38" ht="43.5" customHeight="1">
      <c r="A50" s="11">
        <v>3</v>
      </c>
      <c r="B50" s="11">
        <v>1</v>
      </c>
      <c r="C50" s="11">
        <v>3</v>
      </c>
      <c r="D50" s="11">
        <v>0</v>
      </c>
      <c r="E50" s="11">
        <v>8</v>
      </c>
      <c r="F50" s="11">
        <v>0</v>
      </c>
      <c r="G50" s="11">
        <v>1</v>
      </c>
      <c r="H50" s="11">
        <v>0</v>
      </c>
      <c r="I50" s="11">
        <v>2</v>
      </c>
      <c r="J50" s="11">
        <v>1</v>
      </c>
      <c r="K50" s="11">
        <v>0</v>
      </c>
      <c r="L50" s="11">
        <v>2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2</v>
      </c>
      <c r="T50" s="11">
        <v>1</v>
      </c>
      <c r="U50" s="11">
        <v>0</v>
      </c>
      <c r="V50" s="11">
        <v>2</v>
      </c>
      <c r="W50" s="11">
        <v>0</v>
      </c>
      <c r="X50" s="11">
        <v>0</v>
      </c>
      <c r="Y50" s="11">
        <v>1</v>
      </c>
      <c r="Z50" s="11">
        <v>0</v>
      </c>
      <c r="AA50" s="11">
        <v>2</v>
      </c>
      <c r="AB50" s="36" t="s">
        <v>77</v>
      </c>
      <c r="AC50" s="11" t="s">
        <v>52</v>
      </c>
      <c r="AD50" s="7"/>
      <c r="AE50" s="18">
        <v>33202</v>
      </c>
      <c r="AF50" s="18">
        <v>33202</v>
      </c>
      <c r="AG50" s="18">
        <v>33202</v>
      </c>
      <c r="AH50" s="18">
        <v>33202</v>
      </c>
      <c r="AI50" s="18">
        <v>33250</v>
      </c>
      <c r="AJ50" s="18">
        <v>33270</v>
      </c>
      <c r="AK50" s="18">
        <f t="shared" si="4"/>
        <v>166126</v>
      </c>
      <c r="AL50" s="18">
        <v>2021</v>
      </c>
    </row>
    <row r="51" spans="1:38" ht="46.5" customHeight="1">
      <c r="A51" s="11">
        <v>3</v>
      </c>
      <c r="B51" s="11">
        <v>1</v>
      </c>
      <c r="C51" s="11">
        <v>3</v>
      </c>
      <c r="D51" s="11">
        <v>0</v>
      </c>
      <c r="E51" s="11">
        <v>8</v>
      </c>
      <c r="F51" s="11">
        <v>0</v>
      </c>
      <c r="G51" s="11">
        <v>1</v>
      </c>
      <c r="H51" s="11">
        <v>0</v>
      </c>
      <c r="I51" s="11">
        <v>2</v>
      </c>
      <c r="J51" s="11">
        <v>1</v>
      </c>
      <c r="K51" s="11">
        <v>0</v>
      </c>
      <c r="L51" s="11">
        <v>2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2</v>
      </c>
      <c r="T51" s="11">
        <v>1</v>
      </c>
      <c r="U51" s="11">
        <v>0</v>
      </c>
      <c r="V51" s="11">
        <v>2</v>
      </c>
      <c r="W51" s="11">
        <v>0</v>
      </c>
      <c r="X51" s="11">
        <v>0</v>
      </c>
      <c r="Y51" s="11">
        <v>2</v>
      </c>
      <c r="Z51" s="11">
        <v>0</v>
      </c>
      <c r="AA51" s="11">
        <v>0</v>
      </c>
      <c r="AB51" s="38" t="s">
        <v>78</v>
      </c>
      <c r="AC51" s="39" t="s">
        <v>58</v>
      </c>
      <c r="AD51" s="40"/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f t="shared" si="4"/>
        <v>0</v>
      </c>
      <c r="AL51" s="41">
        <v>2021</v>
      </c>
    </row>
    <row r="52" spans="1:38" ht="44.25" customHeight="1">
      <c r="A52" s="11">
        <v>3</v>
      </c>
      <c r="B52" s="11">
        <v>1</v>
      </c>
      <c r="C52" s="11">
        <v>3</v>
      </c>
      <c r="D52" s="11">
        <v>0</v>
      </c>
      <c r="E52" s="11">
        <v>8</v>
      </c>
      <c r="F52" s="11">
        <v>0</v>
      </c>
      <c r="G52" s="11">
        <v>1</v>
      </c>
      <c r="H52" s="11">
        <v>0</v>
      </c>
      <c r="I52" s="11">
        <v>2</v>
      </c>
      <c r="J52" s="11">
        <v>1</v>
      </c>
      <c r="K52" s="11">
        <v>0</v>
      </c>
      <c r="L52" s="11">
        <v>2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2</v>
      </c>
      <c r="T52" s="11">
        <v>1</v>
      </c>
      <c r="U52" s="11">
        <v>0</v>
      </c>
      <c r="V52" s="11">
        <v>2</v>
      </c>
      <c r="W52" s="11">
        <v>0</v>
      </c>
      <c r="X52" s="11">
        <v>0</v>
      </c>
      <c r="Y52" s="11">
        <v>2</v>
      </c>
      <c r="Z52" s="11">
        <v>0</v>
      </c>
      <c r="AA52" s="11">
        <v>3</v>
      </c>
      <c r="AB52" s="36" t="s">
        <v>79</v>
      </c>
      <c r="AC52" s="11" t="s">
        <v>52</v>
      </c>
      <c r="AD52" s="7"/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2021</v>
      </c>
    </row>
    <row r="53" spans="1:38" ht="42" customHeight="1">
      <c r="A53" s="11">
        <v>3</v>
      </c>
      <c r="B53" s="11">
        <v>1</v>
      </c>
      <c r="C53" s="11">
        <v>3</v>
      </c>
      <c r="D53" s="11">
        <v>0</v>
      </c>
      <c r="E53" s="11">
        <v>8</v>
      </c>
      <c r="F53" s="11">
        <v>0</v>
      </c>
      <c r="G53" s="11">
        <v>1</v>
      </c>
      <c r="H53" s="11">
        <v>0</v>
      </c>
      <c r="I53" s="11">
        <v>2</v>
      </c>
      <c r="J53" s="11">
        <v>1</v>
      </c>
      <c r="K53" s="11">
        <v>0</v>
      </c>
      <c r="L53" s="11">
        <v>2</v>
      </c>
      <c r="M53" s="11">
        <v>2</v>
      </c>
      <c r="N53" s="11">
        <v>0</v>
      </c>
      <c r="O53" s="11">
        <v>0</v>
      </c>
      <c r="P53" s="11">
        <v>3</v>
      </c>
      <c r="Q53" s="11" t="s">
        <v>74</v>
      </c>
      <c r="R53" s="11">
        <v>0</v>
      </c>
      <c r="S53" s="11">
        <v>2</v>
      </c>
      <c r="T53" s="11">
        <v>1</v>
      </c>
      <c r="U53" s="11">
        <v>0</v>
      </c>
      <c r="V53" s="11">
        <v>2</v>
      </c>
      <c r="W53" s="11">
        <v>0</v>
      </c>
      <c r="X53" s="11">
        <v>0</v>
      </c>
      <c r="Y53" s="11">
        <v>3</v>
      </c>
      <c r="Z53" s="11">
        <v>0</v>
      </c>
      <c r="AA53" s="11">
        <v>0</v>
      </c>
      <c r="AB53" s="38" t="s">
        <v>80</v>
      </c>
      <c r="AC53" s="39" t="s">
        <v>58</v>
      </c>
      <c r="AD53" s="40"/>
      <c r="AE53" s="43">
        <v>143.1</v>
      </c>
      <c r="AF53" s="43">
        <v>380.8</v>
      </c>
      <c r="AG53" s="43">
        <v>757.9</v>
      </c>
      <c r="AH53" s="43">
        <v>0</v>
      </c>
      <c r="AI53" s="43">
        <v>0</v>
      </c>
      <c r="AJ53" s="43">
        <v>0</v>
      </c>
      <c r="AK53" s="43">
        <f t="shared" si="4"/>
        <v>1138.7</v>
      </c>
      <c r="AL53" s="41">
        <v>2021</v>
      </c>
    </row>
    <row r="54" spans="1:38" ht="48.75" customHeight="1">
      <c r="A54" s="11">
        <v>3</v>
      </c>
      <c r="B54" s="11">
        <v>1</v>
      </c>
      <c r="C54" s="11">
        <v>3</v>
      </c>
      <c r="D54" s="11">
        <v>0</v>
      </c>
      <c r="E54" s="11">
        <v>8</v>
      </c>
      <c r="F54" s="11">
        <v>0</v>
      </c>
      <c r="G54" s="11">
        <v>1</v>
      </c>
      <c r="H54" s="11">
        <v>0</v>
      </c>
      <c r="I54" s="11">
        <v>2</v>
      </c>
      <c r="J54" s="11">
        <v>1</v>
      </c>
      <c r="K54" s="11">
        <v>0</v>
      </c>
      <c r="L54" s="11">
        <v>2</v>
      </c>
      <c r="M54" s="11">
        <v>2</v>
      </c>
      <c r="N54" s="11">
        <v>0</v>
      </c>
      <c r="O54" s="11">
        <v>0</v>
      </c>
      <c r="P54" s="11">
        <v>4</v>
      </c>
      <c r="Q54" s="11" t="s">
        <v>74</v>
      </c>
      <c r="R54" s="11">
        <v>0</v>
      </c>
      <c r="S54" s="11">
        <v>2</v>
      </c>
      <c r="T54" s="11">
        <v>1</v>
      </c>
      <c r="U54" s="11">
        <v>0</v>
      </c>
      <c r="V54" s="11">
        <v>2</v>
      </c>
      <c r="W54" s="11">
        <v>0</v>
      </c>
      <c r="X54" s="11">
        <v>0</v>
      </c>
      <c r="Y54" s="11">
        <v>4</v>
      </c>
      <c r="Z54" s="11">
        <v>0</v>
      </c>
      <c r="AA54" s="11">
        <v>0</v>
      </c>
      <c r="AB54" s="38" t="s">
        <v>81</v>
      </c>
      <c r="AC54" s="39" t="s">
        <v>58</v>
      </c>
      <c r="AD54" s="40"/>
      <c r="AE54" s="43">
        <v>0</v>
      </c>
      <c r="AF54" s="43">
        <v>0</v>
      </c>
      <c r="AG54" s="43">
        <v>446.2</v>
      </c>
      <c r="AH54" s="43">
        <v>0</v>
      </c>
      <c r="AI54" s="43">
        <v>0</v>
      </c>
      <c r="AJ54" s="43">
        <v>0</v>
      </c>
      <c r="AK54" s="43">
        <f>SUM(AF54:AJ54)</f>
        <v>446.2</v>
      </c>
      <c r="AL54" s="41">
        <v>2021</v>
      </c>
    </row>
    <row r="55" spans="1:38" ht="67.5" customHeight="1">
      <c r="A55" s="11">
        <v>3</v>
      </c>
      <c r="B55" s="11">
        <v>1</v>
      </c>
      <c r="C55" s="11">
        <v>3</v>
      </c>
      <c r="D55" s="11">
        <v>0</v>
      </c>
      <c r="E55" s="11">
        <v>8</v>
      </c>
      <c r="F55" s="11">
        <v>0</v>
      </c>
      <c r="G55" s="11">
        <v>1</v>
      </c>
      <c r="H55" s="11">
        <v>0</v>
      </c>
      <c r="I55" s="11">
        <v>2</v>
      </c>
      <c r="J55" s="11">
        <v>1</v>
      </c>
      <c r="K55" s="11">
        <v>0</v>
      </c>
      <c r="L55" s="11">
        <v>2</v>
      </c>
      <c r="M55" s="11">
        <v>1</v>
      </c>
      <c r="N55" s="11">
        <v>0</v>
      </c>
      <c r="O55" s="11">
        <v>9</v>
      </c>
      <c r="P55" s="11">
        <v>2</v>
      </c>
      <c r="Q55" s="11">
        <v>0</v>
      </c>
      <c r="R55" s="11">
        <v>2</v>
      </c>
      <c r="S55" s="11">
        <v>1</v>
      </c>
      <c r="T55" s="11">
        <v>0</v>
      </c>
      <c r="U55" s="11">
        <v>2</v>
      </c>
      <c r="V55" s="11">
        <v>2</v>
      </c>
      <c r="W55" s="11">
        <v>0</v>
      </c>
      <c r="X55" s="11">
        <v>0</v>
      </c>
      <c r="Y55" s="11">
        <v>5</v>
      </c>
      <c r="Z55" s="11">
        <v>0</v>
      </c>
      <c r="AA55" s="11">
        <v>0</v>
      </c>
      <c r="AB55" s="38" t="s">
        <v>82</v>
      </c>
      <c r="AC55" s="39" t="s">
        <v>58</v>
      </c>
      <c r="AD55" s="40"/>
      <c r="AE55" s="43">
        <v>0</v>
      </c>
      <c r="AF55" s="43">
        <v>0</v>
      </c>
      <c r="AG55" s="43">
        <v>29.5</v>
      </c>
      <c r="AH55" s="43">
        <v>0</v>
      </c>
      <c r="AI55" s="43">
        <v>0</v>
      </c>
      <c r="AJ55" s="43">
        <v>0</v>
      </c>
      <c r="AK55" s="43">
        <f>SUM(AF55+AG55+AH55+AI55+AJ55)</f>
        <v>29.5</v>
      </c>
      <c r="AL55" s="41">
        <v>2021</v>
      </c>
    </row>
    <row r="56" spans="1:38" ht="87.75" customHeight="1">
      <c r="A56" s="11">
        <v>3</v>
      </c>
      <c r="B56" s="11">
        <v>1</v>
      </c>
      <c r="C56" s="11">
        <v>3</v>
      </c>
      <c r="D56" s="11">
        <v>0</v>
      </c>
      <c r="E56" s="11">
        <v>8</v>
      </c>
      <c r="F56" s="11">
        <v>0</v>
      </c>
      <c r="G56" s="11">
        <v>1</v>
      </c>
      <c r="H56" s="11">
        <v>0</v>
      </c>
      <c r="I56" s="11">
        <v>2</v>
      </c>
      <c r="J56" s="11">
        <v>1</v>
      </c>
      <c r="K56" s="11">
        <v>0</v>
      </c>
      <c r="L56" s="11">
        <v>2</v>
      </c>
      <c r="M56" s="11">
        <v>1</v>
      </c>
      <c r="N56" s="11">
        <v>0</v>
      </c>
      <c r="O56" s="11">
        <v>9</v>
      </c>
      <c r="P56" s="11">
        <v>2</v>
      </c>
      <c r="Q56" s="11">
        <v>0</v>
      </c>
      <c r="R56" s="11">
        <v>2</v>
      </c>
      <c r="S56" s="11">
        <v>1</v>
      </c>
      <c r="T56" s="11">
        <v>0</v>
      </c>
      <c r="U56" s="11">
        <v>2</v>
      </c>
      <c r="V56" s="11">
        <v>2</v>
      </c>
      <c r="W56" s="11">
        <v>0</v>
      </c>
      <c r="X56" s="11">
        <v>0</v>
      </c>
      <c r="Y56" s="11">
        <v>5</v>
      </c>
      <c r="Z56" s="11">
        <v>0</v>
      </c>
      <c r="AA56" s="11">
        <v>1</v>
      </c>
      <c r="AB56" s="44" t="s">
        <v>68</v>
      </c>
      <c r="AC56" s="45" t="s">
        <v>52</v>
      </c>
      <c r="AD56" s="46"/>
      <c r="AE56" s="53">
        <v>0</v>
      </c>
      <c r="AF56" s="53">
        <v>0</v>
      </c>
      <c r="AG56" s="53">
        <v>1</v>
      </c>
      <c r="AH56" s="53">
        <v>0</v>
      </c>
      <c r="AI56" s="53">
        <v>0</v>
      </c>
      <c r="AJ56" s="53">
        <v>0</v>
      </c>
      <c r="AK56" s="53">
        <f>SUM(AF56+AG56+AH56+AI56)</f>
        <v>1</v>
      </c>
      <c r="AL56" s="54">
        <v>2021</v>
      </c>
    </row>
    <row r="57" spans="1:38" ht="60" customHeight="1">
      <c r="A57" s="11">
        <v>3</v>
      </c>
      <c r="B57" s="11">
        <v>1</v>
      </c>
      <c r="C57" s="11">
        <v>3</v>
      </c>
      <c r="D57" s="11">
        <v>0</v>
      </c>
      <c r="E57" s="11">
        <v>8</v>
      </c>
      <c r="F57" s="11">
        <v>0</v>
      </c>
      <c r="G57" s="11">
        <v>1</v>
      </c>
      <c r="H57" s="11">
        <v>0</v>
      </c>
      <c r="I57" s="11">
        <v>2</v>
      </c>
      <c r="J57" s="11">
        <v>1</v>
      </c>
      <c r="K57" s="11">
        <v>0</v>
      </c>
      <c r="L57" s="11">
        <v>2</v>
      </c>
      <c r="M57" s="11">
        <v>2</v>
      </c>
      <c r="N57" s="11">
        <v>0</v>
      </c>
      <c r="O57" s="11">
        <v>2</v>
      </c>
      <c r="P57" s="11">
        <v>7</v>
      </c>
      <c r="Q57" s="11" t="s">
        <v>83</v>
      </c>
      <c r="R57" s="11">
        <v>0</v>
      </c>
      <c r="S57" s="11">
        <v>2</v>
      </c>
      <c r="T57" s="11">
        <v>1</v>
      </c>
      <c r="U57" s="11">
        <v>0</v>
      </c>
      <c r="V57" s="11">
        <v>0</v>
      </c>
      <c r="W57" s="11">
        <v>0</v>
      </c>
      <c r="X57" s="11">
        <v>0</v>
      </c>
      <c r="Y57" s="11">
        <v>6</v>
      </c>
      <c r="Z57" s="11">
        <v>0</v>
      </c>
      <c r="AA57" s="11">
        <v>0</v>
      </c>
      <c r="AB57" s="55" t="s">
        <v>84</v>
      </c>
      <c r="AC57" s="45"/>
      <c r="AD57" s="46"/>
      <c r="AE57" s="43">
        <v>0</v>
      </c>
      <c r="AF57" s="43">
        <v>0</v>
      </c>
      <c r="AG57" s="43">
        <v>0</v>
      </c>
      <c r="AH57" s="43">
        <v>2128.1</v>
      </c>
      <c r="AI57" s="43">
        <v>0</v>
      </c>
      <c r="AJ57" s="43">
        <v>0</v>
      </c>
      <c r="AK57" s="43">
        <v>0</v>
      </c>
      <c r="AL57" s="41">
        <v>2021</v>
      </c>
    </row>
    <row r="58" spans="1:38" ht="61.5" customHeight="1">
      <c r="A58" s="11">
        <v>3</v>
      </c>
      <c r="B58" s="11">
        <v>1</v>
      </c>
      <c r="C58" s="11">
        <v>3</v>
      </c>
      <c r="D58" s="11">
        <v>0</v>
      </c>
      <c r="E58" s="11">
        <v>8</v>
      </c>
      <c r="F58" s="11">
        <v>0</v>
      </c>
      <c r="G58" s="11">
        <v>1</v>
      </c>
      <c r="H58" s="11">
        <v>0</v>
      </c>
      <c r="I58" s="11">
        <v>2</v>
      </c>
      <c r="J58" s="11">
        <v>1</v>
      </c>
      <c r="K58" s="11">
        <v>0</v>
      </c>
      <c r="L58" s="11">
        <v>2</v>
      </c>
      <c r="M58" s="11">
        <v>2</v>
      </c>
      <c r="N58" s="11">
        <v>0</v>
      </c>
      <c r="O58" s="11">
        <v>2</v>
      </c>
      <c r="P58" s="11">
        <v>7</v>
      </c>
      <c r="Q58" s="11" t="s">
        <v>83</v>
      </c>
      <c r="R58" s="11">
        <v>0</v>
      </c>
      <c r="S58" s="11">
        <v>2</v>
      </c>
      <c r="T58" s="11">
        <v>1</v>
      </c>
      <c r="U58" s="11">
        <v>0</v>
      </c>
      <c r="V58" s="11">
        <v>0</v>
      </c>
      <c r="W58" s="11">
        <v>0</v>
      </c>
      <c r="X58" s="11">
        <v>0</v>
      </c>
      <c r="Y58" s="11">
        <v>6</v>
      </c>
      <c r="Z58" s="11">
        <v>0</v>
      </c>
      <c r="AA58" s="11">
        <v>1</v>
      </c>
      <c r="AB58" s="44" t="s">
        <v>85</v>
      </c>
      <c r="AC58" s="45"/>
      <c r="AD58" s="46"/>
      <c r="AE58" s="53">
        <v>0</v>
      </c>
      <c r="AF58" s="53">
        <v>0</v>
      </c>
      <c r="AG58" s="53">
        <v>0</v>
      </c>
      <c r="AH58" s="53">
        <v>3</v>
      </c>
      <c r="AI58" s="53">
        <v>0</v>
      </c>
      <c r="AJ58" s="53">
        <v>0</v>
      </c>
      <c r="AK58" s="53">
        <v>0</v>
      </c>
      <c r="AL58" s="54">
        <v>2021</v>
      </c>
    </row>
    <row r="59" spans="1:38" ht="54.75" customHeight="1">
      <c r="A59" s="11">
        <v>3</v>
      </c>
      <c r="B59" s="11">
        <v>1</v>
      </c>
      <c r="C59" s="11">
        <v>3</v>
      </c>
      <c r="D59" s="11">
        <v>0</v>
      </c>
      <c r="E59" s="11">
        <v>7</v>
      </c>
      <c r="F59" s="11">
        <v>0</v>
      </c>
      <c r="G59" s="11">
        <v>3</v>
      </c>
      <c r="H59" s="37">
        <v>0</v>
      </c>
      <c r="I59" s="37">
        <v>2</v>
      </c>
      <c r="J59" s="37">
        <v>1</v>
      </c>
      <c r="K59" s="37">
        <v>0</v>
      </c>
      <c r="L59" s="37">
        <v>3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11">
        <v>0</v>
      </c>
      <c r="S59" s="11">
        <v>2</v>
      </c>
      <c r="T59" s="11">
        <v>1</v>
      </c>
      <c r="U59" s="11">
        <v>0</v>
      </c>
      <c r="V59" s="11">
        <v>3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31" t="s">
        <v>86</v>
      </c>
      <c r="AC59" s="32" t="s">
        <v>58</v>
      </c>
      <c r="AD59" s="56"/>
      <c r="AE59" s="34">
        <f aca="true" t="shared" si="5" ref="AE59:AJ59">SUM(AE62+AE65+AE67+AE69+AE70)</f>
        <v>2649.5</v>
      </c>
      <c r="AF59" s="34">
        <f>SUM(AF62+AF65+AF67+AF69+AF70)</f>
        <v>2617.3</v>
      </c>
      <c r="AG59" s="34">
        <f>SUM(AG62+AG65+AG67+AG69+AG70)</f>
        <v>2946.2</v>
      </c>
      <c r="AH59" s="34">
        <f>SUM(AH62+AH65+AH67+AH69+AH70)</f>
        <v>2792.7000000000003</v>
      </c>
      <c r="AI59" s="34">
        <f t="shared" si="5"/>
        <v>2323.1</v>
      </c>
      <c r="AJ59" s="34">
        <f t="shared" si="5"/>
        <v>2323.1</v>
      </c>
      <c r="AK59" s="34">
        <f>(AK62+AK65+AK67+AK69+AK70)</f>
        <v>13002.400000000001</v>
      </c>
      <c r="AL59" s="35">
        <v>2021</v>
      </c>
    </row>
    <row r="60" spans="1:38" ht="51.75" customHeight="1">
      <c r="A60" s="11">
        <v>3</v>
      </c>
      <c r="B60" s="11">
        <v>1</v>
      </c>
      <c r="C60" s="11">
        <v>3</v>
      </c>
      <c r="D60" s="11">
        <v>0</v>
      </c>
      <c r="E60" s="11">
        <v>7</v>
      </c>
      <c r="F60" s="11">
        <v>0</v>
      </c>
      <c r="G60" s="11">
        <v>3</v>
      </c>
      <c r="H60" s="11">
        <v>0</v>
      </c>
      <c r="I60" s="11">
        <v>2</v>
      </c>
      <c r="J60" s="11">
        <v>1</v>
      </c>
      <c r="K60" s="11">
        <v>0</v>
      </c>
      <c r="L60" s="11">
        <v>3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2</v>
      </c>
      <c r="T60" s="11">
        <v>1</v>
      </c>
      <c r="U60" s="11">
        <v>0</v>
      </c>
      <c r="V60" s="11">
        <v>3</v>
      </c>
      <c r="W60" s="11">
        <v>0</v>
      </c>
      <c r="X60" s="11">
        <v>0</v>
      </c>
      <c r="Y60" s="11">
        <v>0</v>
      </c>
      <c r="Z60" s="11">
        <v>0</v>
      </c>
      <c r="AA60" s="11">
        <v>1</v>
      </c>
      <c r="AB60" s="36" t="s">
        <v>87</v>
      </c>
      <c r="AC60" s="11" t="s">
        <v>50</v>
      </c>
      <c r="AD60" s="7"/>
      <c r="AE60" s="57">
        <v>9</v>
      </c>
      <c r="AF60" s="57">
        <v>9</v>
      </c>
      <c r="AG60" s="57">
        <v>9</v>
      </c>
      <c r="AH60" s="57">
        <v>9</v>
      </c>
      <c r="AI60" s="57">
        <v>9</v>
      </c>
      <c r="AJ60" s="57">
        <v>10</v>
      </c>
      <c r="AK60" s="57">
        <v>10</v>
      </c>
      <c r="AL60" s="18">
        <v>2021</v>
      </c>
    </row>
    <row r="61" spans="1:38" ht="53.25" customHeight="1">
      <c r="A61" s="11">
        <v>3</v>
      </c>
      <c r="B61" s="11">
        <v>1</v>
      </c>
      <c r="C61" s="11">
        <v>3</v>
      </c>
      <c r="D61" s="11">
        <v>0</v>
      </c>
      <c r="E61" s="11">
        <v>7</v>
      </c>
      <c r="F61" s="11">
        <v>0</v>
      </c>
      <c r="G61" s="11">
        <v>3</v>
      </c>
      <c r="H61" s="11">
        <v>0</v>
      </c>
      <c r="I61" s="11">
        <v>2</v>
      </c>
      <c r="J61" s="11">
        <v>1</v>
      </c>
      <c r="K61" s="11">
        <v>0</v>
      </c>
      <c r="L61" s="11">
        <v>3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2</v>
      </c>
      <c r="T61" s="11">
        <v>1</v>
      </c>
      <c r="U61" s="11">
        <v>0</v>
      </c>
      <c r="V61" s="11">
        <v>3</v>
      </c>
      <c r="W61" s="11">
        <v>0</v>
      </c>
      <c r="X61" s="11">
        <v>0</v>
      </c>
      <c r="Y61" s="11">
        <v>0</v>
      </c>
      <c r="Z61" s="11">
        <v>0</v>
      </c>
      <c r="AA61" s="11">
        <v>2</v>
      </c>
      <c r="AB61" s="36" t="s">
        <v>88</v>
      </c>
      <c r="AC61" s="11" t="s">
        <v>52</v>
      </c>
      <c r="AD61" s="7"/>
      <c r="AE61" s="18">
        <v>1</v>
      </c>
      <c r="AF61" s="18">
        <v>3</v>
      </c>
      <c r="AG61" s="18">
        <v>1</v>
      </c>
      <c r="AH61" s="18">
        <v>1</v>
      </c>
      <c r="AI61" s="18">
        <v>3</v>
      </c>
      <c r="AJ61" s="18">
        <v>3</v>
      </c>
      <c r="AK61" s="18">
        <f>SUM(AF61:AJ61)</f>
        <v>11</v>
      </c>
      <c r="AL61" s="18">
        <v>2021</v>
      </c>
    </row>
    <row r="62" spans="1:38" ht="67.5" customHeight="1">
      <c r="A62" s="11">
        <v>3</v>
      </c>
      <c r="B62" s="11">
        <v>1</v>
      </c>
      <c r="C62" s="11">
        <v>3</v>
      </c>
      <c r="D62" s="11">
        <v>0</v>
      </c>
      <c r="E62" s="11">
        <v>7</v>
      </c>
      <c r="F62" s="11">
        <v>0</v>
      </c>
      <c r="G62" s="11">
        <v>3</v>
      </c>
      <c r="H62" s="37">
        <v>0</v>
      </c>
      <c r="I62" s="37">
        <v>2</v>
      </c>
      <c r="J62" s="37">
        <v>1</v>
      </c>
      <c r="K62" s="37">
        <v>0</v>
      </c>
      <c r="L62" s="37">
        <v>3</v>
      </c>
      <c r="M62" s="37">
        <v>2</v>
      </c>
      <c r="N62" s="37">
        <v>0</v>
      </c>
      <c r="O62" s="37">
        <v>0</v>
      </c>
      <c r="P62" s="37">
        <v>3</v>
      </c>
      <c r="Q62" s="37" t="s">
        <v>61</v>
      </c>
      <c r="R62" s="11">
        <v>0</v>
      </c>
      <c r="S62" s="11">
        <v>2</v>
      </c>
      <c r="T62" s="11">
        <v>1</v>
      </c>
      <c r="U62" s="11">
        <v>0</v>
      </c>
      <c r="V62" s="11">
        <v>3</v>
      </c>
      <c r="W62" s="11">
        <v>0</v>
      </c>
      <c r="X62" s="11">
        <v>0</v>
      </c>
      <c r="Y62" s="11">
        <v>1</v>
      </c>
      <c r="Z62" s="11">
        <v>0</v>
      </c>
      <c r="AA62" s="11">
        <v>0</v>
      </c>
      <c r="AB62" s="38" t="s">
        <v>89</v>
      </c>
      <c r="AC62" s="39" t="s">
        <v>58</v>
      </c>
      <c r="AD62" s="40"/>
      <c r="AE62" s="41">
        <v>2496.5</v>
      </c>
      <c r="AF62" s="41">
        <v>2509.5</v>
      </c>
      <c r="AG62" s="41">
        <v>2759</v>
      </c>
      <c r="AH62" s="43">
        <f>2844.6-170+20.3+7.8</f>
        <v>2702.7000000000003</v>
      </c>
      <c r="AI62" s="41">
        <v>2233.1</v>
      </c>
      <c r="AJ62" s="41">
        <v>2233.1</v>
      </c>
      <c r="AK62" s="41">
        <f>SUM(AF62:AJ62)</f>
        <v>12437.400000000001</v>
      </c>
      <c r="AL62" s="41">
        <v>2021</v>
      </c>
    </row>
    <row r="63" spans="1:38" ht="48.75" customHeight="1">
      <c r="A63" s="11">
        <v>3</v>
      </c>
      <c r="B63" s="11">
        <v>1</v>
      </c>
      <c r="C63" s="11">
        <v>3</v>
      </c>
      <c r="D63" s="11">
        <v>0</v>
      </c>
      <c r="E63" s="11">
        <v>7</v>
      </c>
      <c r="F63" s="11">
        <v>0</v>
      </c>
      <c r="G63" s="11">
        <v>3</v>
      </c>
      <c r="H63" s="11">
        <v>0</v>
      </c>
      <c r="I63" s="11">
        <v>2</v>
      </c>
      <c r="J63" s="11">
        <v>1</v>
      </c>
      <c r="K63" s="11">
        <v>0</v>
      </c>
      <c r="L63" s="11">
        <v>3</v>
      </c>
      <c r="M63" s="11">
        <v>2</v>
      </c>
      <c r="N63" s="11">
        <v>0</v>
      </c>
      <c r="O63" s="11">
        <v>0</v>
      </c>
      <c r="P63" s="11">
        <v>3</v>
      </c>
      <c r="Q63" s="11" t="s">
        <v>61</v>
      </c>
      <c r="R63" s="11">
        <v>0</v>
      </c>
      <c r="S63" s="11">
        <v>2</v>
      </c>
      <c r="T63" s="11">
        <v>1</v>
      </c>
      <c r="U63" s="11">
        <v>0</v>
      </c>
      <c r="V63" s="11">
        <v>3</v>
      </c>
      <c r="W63" s="11">
        <v>0</v>
      </c>
      <c r="X63" s="11">
        <v>0</v>
      </c>
      <c r="Y63" s="11">
        <v>1</v>
      </c>
      <c r="Z63" s="11">
        <v>0</v>
      </c>
      <c r="AA63" s="11">
        <v>1</v>
      </c>
      <c r="AB63" s="36" t="s">
        <v>90</v>
      </c>
      <c r="AC63" s="11" t="s">
        <v>52</v>
      </c>
      <c r="AD63" s="7"/>
      <c r="AE63" s="18">
        <v>104</v>
      </c>
      <c r="AF63" s="18">
        <v>104</v>
      </c>
      <c r="AG63" s="18">
        <v>110</v>
      </c>
      <c r="AH63" s="18">
        <v>125</v>
      </c>
      <c r="AI63" s="18">
        <v>130</v>
      </c>
      <c r="AJ63" s="18">
        <v>140</v>
      </c>
      <c r="AK63" s="18">
        <v>140</v>
      </c>
      <c r="AL63" s="18">
        <v>2021</v>
      </c>
    </row>
    <row r="64" spans="1:38" ht="59.25" customHeight="1">
      <c r="A64" s="11">
        <v>3</v>
      </c>
      <c r="B64" s="11">
        <v>1</v>
      </c>
      <c r="C64" s="11">
        <v>3</v>
      </c>
      <c r="D64" s="11">
        <v>0</v>
      </c>
      <c r="E64" s="11">
        <v>7</v>
      </c>
      <c r="F64" s="11">
        <v>0</v>
      </c>
      <c r="G64" s="11">
        <v>3</v>
      </c>
      <c r="H64" s="11">
        <v>0</v>
      </c>
      <c r="I64" s="11">
        <v>2</v>
      </c>
      <c r="J64" s="11">
        <v>1</v>
      </c>
      <c r="K64" s="11">
        <v>0</v>
      </c>
      <c r="L64" s="11">
        <v>3</v>
      </c>
      <c r="M64" s="11">
        <v>2</v>
      </c>
      <c r="N64" s="11">
        <v>0</v>
      </c>
      <c r="O64" s="11">
        <v>0</v>
      </c>
      <c r="P64" s="11">
        <v>3</v>
      </c>
      <c r="Q64" s="11" t="s">
        <v>61</v>
      </c>
      <c r="R64" s="11">
        <v>0</v>
      </c>
      <c r="S64" s="11">
        <v>2</v>
      </c>
      <c r="T64" s="11">
        <v>1</v>
      </c>
      <c r="U64" s="11">
        <v>0</v>
      </c>
      <c r="V64" s="11">
        <v>3</v>
      </c>
      <c r="W64" s="11">
        <v>0</v>
      </c>
      <c r="X64" s="11">
        <v>0</v>
      </c>
      <c r="Y64" s="11">
        <v>1</v>
      </c>
      <c r="Z64" s="11">
        <v>0</v>
      </c>
      <c r="AA64" s="11">
        <v>2</v>
      </c>
      <c r="AB64" s="36" t="s">
        <v>91</v>
      </c>
      <c r="AC64" s="11" t="s">
        <v>52</v>
      </c>
      <c r="AD64" s="7"/>
      <c r="AE64" s="18">
        <v>0</v>
      </c>
      <c r="AF64" s="18">
        <v>1</v>
      </c>
      <c r="AG64" s="18">
        <v>1</v>
      </c>
      <c r="AH64" s="18">
        <v>2</v>
      </c>
      <c r="AI64" s="18">
        <v>2</v>
      </c>
      <c r="AJ64" s="18">
        <v>2</v>
      </c>
      <c r="AK64" s="18">
        <f>SUM(AF64:AJ64)</f>
        <v>8</v>
      </c>
      <c r="AL64" s="18">
        <v>2021</v>
      </c>
    </row>
    <row r="65" spans="1:38" ht="45" customHeight="1">
      <c r="A65" s="11">
        <v>3</v>
      </c>
      <c r="B65" s="11">
        <v>1</v>
      </c>
      <c r="C65" s="11">
        <v>3</v>
      </c>
      <c r="D65" s="11">
        <v>0</v>
      </c>
      <c r="E65" s="11">
        <v>7</v>
      </c>
      <c r="F65" s="11">
        <v>0</v>
      </c>
      <c r="G65" s="11">
        <v>3</v>
      </c>
      <c r="H65" s="11">
        <v>0</v>
      </c>
      <c r="I65" s="11">
        <v>2</v>
      </c>
      <c r="J65" s="11">
        <v>1</v>
      </c>
      <c r="K65" s="11">
        <v>0</v>
      </c>
      <c r="L65" s="11">
        <v>3</v>
      </c>
      <c r="M65" s="11">
        <v>2</v>
      </c>
      <c r="N65" s="11">
        <v>0</v>
      </c>
      <c r="O65" s="11">
        <v>0</v>
      </c>
      <c r="P65" s="11">
        <v>4</v>
      </c>
      <c r="Q65" s="11" t="s">
        <v>69</v>
      </c>
      <c r="R65" s="11">
        <v>0</v>
      </c>
      <c r="S65" s="11">
        <v>2</v>
      </c>
      <c r="T65" s="11">
        <v>1</v>
      </c>
      <c r="U65" s="11">
        <v>0</v>
      </c>
      <c r="V65" s="11">
        <v>3</v>
      </c>
      <c r="W65" s="11">
        <v>0</v>
      </c>
      <c r="X65" s="11">
        <v>0</v>
      </c>
      <c r="Y65" s="11">
        <v>2</v>
      </c>
      <c r="Z65" s="11">
        <v>0</v>
      </c>
      <c r="AA65" s="11">
        <v>0</v>
      </c>
      <c r="AB65" s="38" t="s">
        <v>92</v>
      </c>
      <c r="AC65" s="39" t="s">
        <v>58</v>
      </c>
      <c r="AD65" s="40"/>
      <c r="AE65" s="43">
        <v>15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f>SUM(AF65:AJ65)</f>
        <v>0</v>
      </c>
      <c r="AL65" s="41">
        <v>2021</v>
      </c>
    </row>
    <row r="66" spans="1:38" ht="45.75" customHeight="1">
      <c r="A66" s="11">
        <v>3</v>
      </c>
      <c r="B66" s="11">
        <v>1</v>
      </c>
      <c r="C66" s="11">
        <v>3</v>
      </c>
      <c r="D66" s="11">
        <v>0</v>
      </c>
      <c r="E66" s="11">
        <v>7</v>
      </c>
      <c r="F66" s="11">
        <v>0</v>
      </c>
      <c r="G66" s="11">
        <v>3</v>
      </c>
      <c r="H66" s="11">
        <v>0</v>
      </c>
      <c r="I66" s="11">
        <v>2</v>
      </c>
      <c r="J66" s="11">
        <v>1</v>
      </c>
      <c r="K66" s="11">
        <v>0</v>
      </c>
      <c r="L66" s="11">
        <v>3</v>
      </c>
      <c r="M66" s="11">
        <v>2</v>
      </c>
      <c r="N66" s="11">
        <v>0</v>
      </c>
      <c r="O66" s="11">
        <v>0</v>
      </c>
      <c r="P66" s="11">
        <v>4</v>
      </c>
      <c r="Q66" s="11" t="s">
        <v>69</v>
      </c>
      <c r="R66" s="11">
        <v>0</v>
      </c>
      <c r="S66" s="11">
        <v>2</v>
      </c>
      <c r="T66" s="11">
        <v>1</v>
      </c>
      <c r="U66" s="11">
        <v>0</v>
      </c>
      <c r="V66" s="11">
        <v>3</v>
      </c>
      <c r="W66" s="11">
        <v>0</v>
      </c>
      <c r="X66" s="11">
        <v>0</v>
      </c>
      <c r="Y66" s="11">
        <v>2</v>
      </c>
      <c r="Z66" s="11">
        <v>0</v>
      </c>
      <c r="AA66" s="11">
        <v>1</v>
      </c>
      <c r="AB66" s="36" t="s">
        <v>93</v>
      </c>
      <c r="AC66" s="11" t="s">
        <v>52</v>
      </c>
      <c r="AD66" s="7"/>
      <c r="AE66" s="18">
        <v>1</v>
      </c>
      <c r="AF66" s="18">
        <v>3</v>
      </c>
      <c r="AG66" s="18">
        <v>1</v>
      </c>
      <c r="AH66" s="18">
        <v>1</v>
      </c>
      <c r="AI66" s="18">
        <v>3</v>
      </c>
      <c r="AJ66" s="18">
        <v>3</v>
      </c>
      <c r="AK66" s="18">
        <f>SUM(AF66:AJ66)</f>
        <v>11</v>
      </c>
      <c r="AL66" s="18">
        <v>2021</v>
      </c>
    </row>
    <row r="67" spans="1:38" ht="65.25" customHeight="1">
      <c r="A67" s="11">
        <v>3</v>
      </c>
      <c r="B67" s="11">
        <v>1</v>
      </c>
      <c r="C67" s="11">
        <v>3</v>
      </c>
      <c r="D67" s="11">
        <v>0</v>
      </c>
      <c r="E67" s="11">
        <v>7</v>
      </c>
      <c r="F67" s="11">
        <v>0</v>
      </c>
      <c r="G67" s="11">
        <v>3</v>
      </c>
      <c r="H67" s="11">
        <v>0</v>
      </c>
      <c r="I67" s="11">
        <v>2</v>
      </c>
      <c r="J67" s="11">
        <v>1</v>
      </c>
      <c r="K67" s="11">
        <v>0</v>
      </c>
      <c r="L67" s="11">
        <v>3</v>
      </c>
      <c r="M67" s="11">
        <v>1</v>
      </c>
      <c r="N67" s="11">
        <v>0</v>
      </c>
      <c r="O67" s="11">
        <v>9</v>
      </c>
      <c r="P67" s="11">
        <v>2</v>
      </c>
      <c r="Q67" s="11" t="s">
        <v>66</v>
      </c>
      <c r="R67" s="11">
        <v>0</v>
      </c>
      <c r="S67" s="11">
        <v>2</v>
      </c>
      <c r="T67" s="11">
        <v>1</v>
      </c>
      <c r="U67" s="11">
        <v>0</v>
      </c>
      <c r="V67" s="11">
        <v>3</v>
      </c>
      <c r="W67" s="11">
        <v>0</v>
      </c>
      <c r="X67" s="11">
        <v>0</v>
      </c>
      <c r="Y67" s="11">
        <v>3</v>
      </c>
      <c r="Z67" s="11">
        <v>0</v>
      </c>
      <c r="AA67" s="11">
        <v>0</v>
      </c>
      <c r="AB67" s="38" t="s">
        <v>94</v>
      </c>
      <c r="AC67" s="39" t="s">
        <v>58</v>
      </c>
      <c r="AD67" s="40"/>
      <c r="AE67" s="43">
        <v>66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f>SUM(AF67:AJ67)</f>
        <v>0</v>
      </c>
      <c r="AL67" s="41">
        <v>2021</v>
      </c>
    </row>
    <row r="68" spans="1:38" ht="39" customHeight="1">
      <c r="A68" s="11">
        <v>3</v>
      </c>
      <c r="B68" s="11">
        <v>1</v>
      </c>
      <c r="C68" s="11">
        <v>3</v>
      </c>
      <c r="D68" s="11">
        <v>0</v>
      </c>
      <c r="E68" s="11">
        <v>7</v>
      </c>
      <c r="F68" s="11">
        <v>0</v>
      </c>
      <c r="G68" s="11">
        <v>3</v>
      </c>
      <c r="H68" s="11">
        <v>0</v>
      </c>
      <c r="I68" s="11">
        <v>2</v>
      </c>
      <c r="J68" s="11">
        <v>1</v>
      </c>
      <c r="K68" s="11">
        <v>0</v>
      </c>
      <c r="L68" s="11">
        <v>3</v>
      </c>
      <c r="M68" s="11">
        <v>1</v>
      </c>
      <c r="N68" s="11">
        <v>0</v>
      </c>
      <c r="O68" s="11">
        <v>9</v>
      </c>
      <c r="P68" s="11">
        <v>2</v>
      </c>
      <c r="Q68" s="11" t="s">
        <v>66</v>
      </c>
      <c r="R68" s="11">
        <v>0</v>
      </c>
      <c r="S68" s="11">
        <v>2</v>
      </c>
      <c r="T68" s="11">
        <v>1</v>
      </c>
      <c r="U68" s="11">
        <v>0</v>
      </c>
      <c r="V68" s="11">
        <v>3</v>
      </c>
      <c r="W68" s="11">
        <v>0</v>
      </c>
      <c r="X68" s="11">
        <v>0</v>
      </c>
      <c r="Y68" s="11">
        <v>3</v>
      </c>
      <c r="Z68" s="11">
        <v>0</v>
      </c>
      <c r="AA68" s="11">
        <v>1</v>
      </c>
      <c r="AB68" s="36" t="s">
        <v>95</v>
      </c>
      <c r="AC68" s="11" t="s">
        <v>52</v>
      </c>
      <c r="AD68" s="7"/>
      <c r="AE68" s="18">
        <v>1</v>
      </c>
      <c r="AF68" s="18">
        <v>0</v>
      </c>
      <c r="AG68" s="18">
        <v>0</v>
      </c>
      <c r="AH68" s="18">
        <v>1</v>
      </c>
      <c r="AI68" s="18">
        <v>0</v>
      </c>
      <c r="AJ68" s="18">
        <v>0</v>
      </c>
      <c r="AK68" s="18">
        <v>1</v>
      </c>
      <c r="AL68" s="18">
        <v>2021</v>
      </c>
    </row>
    <row r="69" spans="1:38" ht="37.5" customHeight="1">
      <c r="A69" s="11">
        <v>3</v>
      </c>
      <c r="B69" s="11">
        <v>1</v>
      </c>
      <c r="C69" s="11">
        <v>3</v>
      </c>
      <c r="D69" s="11">
        <v>0</v>
      </c>
      <c r="E69" s="11">
        <v>7</v>
      </c>
      <c r="F69" s="11">
        <v>0</v>
      </c>
      <c r="G69" s="11">
        <v>3</v>
      </c>
      <c r="H69" s="11">
        <v>0</v>
      </c>
      <c r="I69" s="11">
        <v>2</v>
      </c>
      <c r="J69" s="11">
        <v>1</v>
      </c>
      <c r="K69" s="11">
        <v>0</v>
      </c>
      <c r="L69" s="11">
        <v>3</v>
      </c>
      <c r="M69" s="11">
        <v>2</v>
      </c>
      <c r="N69" s="11">
        <v>0</v>
      </c>
      <c r="O69" s="11">
        <v>0</v>
      </c>
      <c r="P69" s="11">
        <v>4</v>
      </c>
      <c r="Q69" s="11" t="s">
        <v>61</v>
      </c>
      <c r="R69" s="11">
        <v>0</v>
      </c>
      <c r="S69" s="11">
        <v>2</v>
      </c>
      <c r="T69" s="11">
        <v>1</v>
      </c>
      <c r="U69" s="11">
        <v>0</v>
      </c>
      <c r="V69" s="11">
        <v>3</v>
      </c>
      <c r="W69" s="11">
        <v>0</v>
      </c>
      <c r="X69" s="11">
        <v>0</v>
      </c>
      <c r="Y69" s="11">
        <v>4</v>
      </c>
      <c r="Z69" s="11">
        <v>0</v>
      </c>
      <c r="AA69" s="11">
        <v>0</v>
      </c>
      <c r="AB69" s="38" t="s">
        <v>96</v>
      </c>
      <c r="AC69" s="39" t="s">
        <v>58</v>
      </c>
      <c r="AD69" s="40"/>
      <c r="AE69" s="43">
        <v>0</v>
      </c>
      <c r="AF69" s="43">
        <v>29.8</v>
      </c>
      <c r="AG69" s="43">
        <v>97.2</v>
      </c>
      <c r="AH69" s="43">
        <v>0</v>
      </c>
      <c r="AI69" s="43">
        <v>0</v>
      </c>
      <c r="AJ69" s="43">
        <v>0</v>
      </c>
      <c r="AK69" s="43">
        <f>SUM(AF69:AJ69)</f>
        <v>127</v>
      </c>
      <c r="AL69" s="41">
        <v>2021</v>
      </c>
    </row>
    <row r="70" spans="1:38" ht="117" customHeight="1">
      <c r="A70" s="11">
        <v>3</v>
      </c>
      <c r="B70" s="11">
        <v>1</v>
      </c>
      <c r="C70" s="11">
        <v>3</v>
      </c>
      <c r="D70" s="11">
        <v>1</v>
      </c>
      <c r="E70" s="11">
        <v>0</v>
      </c>
      <c r="F70" s="11">
        <v>0</v>
      </c>
      <c r="G70" s="11">
        <v>3</v>
      </c>
      <c r="H70" s="37">
        <v>0</v>
      </c>
      <c r="I70" s="37">
        <v>2</v>
      </c>
      <c r="J70" s="37">
        <v>1</v>
      </c>
      <c r="K70" s="37">
        <v>0</v>
      </c>
      <c r="L70" s="37">
        <v>3</v>
      </c>
      <c r="M70" s="37">
        <v>1</v>
      </c>
      <c r="N70" s="37">
        <v>0</v>
      </c>
      <c r="O70" s="37">
        <v>5</v>
      </c>
      <c r="P70" s="37">
        <v>6</v>
      </c>
      <c r="Q70" s="37">
        <v>0</v>
      </c>
      <c r="R70" s="11">
        <v>0</v>
      </c>
      <c r="S70" s="11">
        <v>2</v>
      </c>
      <c r="T70" s="11">
        <v>1</v>
      </c>
      <c r="U70" s="11">
        <v>0</v>
      </c>
      <c r="V70" s="11">
        <v>3</v>
      </c>
      <c r="W70" s="11">
        <v>0</v>
      </c>
      <c r="X70" s="11">
        <v>0</v>
      </c>
      <c r="Y70" s="11">
        <v>5</v>
      </c>
      <c r="Z70" s="11">
        <v>0</v>
      </c>
      <c r="AA70" s="11">
        <v>0</v>
      </c>
      <c r="AB70" s="58" t="s">
        <v>97</v>
      </c>
      <c r="AC70" s="39" t="s">
        <v>58</v>
      </c>
      <c r="AD70" s="40"/>
      <c r="AE70" s="43">
        <v>72</v>
      </c>
      <c r="AF70" s="43">
        <v>78</v>
      </c>
      <c r="AG70" s="43">
        <v>90</v>
      </c>
      <c r="AH70" s="43">
        <v>90</v>
      </c>
      <c r="AI70" s="43">
        <v>90</v>
      </c>
      <c r="AJ70" s="43">
        <v>90</v>
      </c>
      <c r="AK70" s="43">
        <f>SUM(AF70:AJ70)</f>
        <v>438</v>
      </c>
      <c r="AL70" s="41">
        <v>2021</v>
      </c>
    </row>
    <row r="71" spans="1:38" ht="68.25" customHeight="1">
      <c r="A71" s="11">
        <v>3</v>
      </c>
      <c r="B71" s="11">
        <v>1</v>
      </c>
      <c r="C71" s="11">
        <v>3</v>
      </c>
      <c r="D71" s="11">
        <v>1</v>
      </c>
      <c r="E71" s="11">
        <v>0</v>
      </c>
      <c r="F71" s="11">
        <v>0</v>
      </c>
      <c r="G71" s="11">
        <v>3</v>
      </c>
      <c r="H71" s="11">
        <v>0</v>
      </c>
      <c r="I71" s="11">
        <v>2</v>
      </c>
      <c r="J71" s="11">
        <v>1</v>
      </c>
      <c r="K71" s="11">
        <v>0</v>
      </c>
      <c r="L71" s="11">
        <v>3</v>
      </c>
      <c r="M71" s="11">
        <v>1</v>
      </c>
      <c r="N71" s="11">
        <v>0</v>
      </c>
      <c r="O71" s="11">
        <v>5</v>
      </c>
      <c r="P71" s="11">
        <v>6</v>
      </c>
      <c r="Q71" s="11" t="s">
        <v>98</v>
      </c>
      <c r="R71" s="11">
        <v>0</v>
      </c>
      <c r="S71" s="11">
        <v>2</v>
      </c>
      <c r="T71" s="11">
        <v>1</v>
      </c>
      <c r="U71" s="11">
        <v>0</v>
      </c>
      <c r="V71" s="11">
        <v>3</v>
      </c>
      <c r="W71" s="11">
        <v>0</v>
      </c>
      <c r="X71" s="11">
        <v>0</v>
      </c>
      <c r="Y71" s="11">
        <v>5</v>
      </c>
      <c r="Z71" s="11">
        <v>0</v>
      </c>
      <c r="AA71" s="11">
        <v>1</v>
      </c>
      <c r="AB71" s="44" t="s">
        <v>99</v>
      </c>
      <c r="AC71" s="45" t="s">
        <v>52</v>
      </c>
      <c r="AD71" s="46"/>
      <c r="AE71" s="47">
        <v>4</v>
      </c>
      <c r="AF71" s="47">
        <v>4</v>
      </c>
      <c r="AG71" s="47">
        <v>4</v>
      </c>
      <c r="AH71" s="47">
        <v>4</v>
      </c>
      <c r="AI71" s="47">
        <v>4</v>
      </c>
      <c r="AJ71" s="47">
        <v>4</v>
      </c>
      <c r="AK71" s="47">
        <v>4</v>
      </c>
      <c r="AL71" s="59">
        <v>2021</v>
      </c>
    </row>
    <row r="72" spans="1:38" ht="51" customHeight="1">
      <c r="A72" s="11">
        <v>3</v>
      </c>
      <c r="B72" s="11">
        <v>1</v>
      </c>
      <c r="C72" s="11">
        <v>3</v>
      </c>
      <c r="D72" s="11">
        <v>0</v>
      </c>
      <c r="E72" s="11">
        <v>8</v>
      </c>
      <c r="F72" s="11">
        <v>0</v>
      </c>
      <c r="G72" s="11">
        <v>4</v>
      </c>
      <c r="H72" s="11">
        <v>0</v>
      </c>
      <c r="I72" s="11">
        <v>2</v>
      </c>
      <c r="J72" s="11">
        <v>1</v>
      </c>
      <c r="K72" s="11">
        <v>0</v>
      </c>
      <c r="L72" s="11">
        <v>4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2</v>
      </c>
      <c r="T72" s="11">
        <v>1</v>
      </c>
      <c r="U72" s="11">
        <v>0</v>
      </c>
      <c r="V72" s="11">
        <v>4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31" t="s">
        <v>100</v>
      </c>
      <c r="AC72" s="32" t="s">
        <v>58</v>
      </c>
      <c r="AD72" s="56"/>
      <c r="AE72" s="35">
        <f aca="true" t="shared" si="6" ref="AE72:AK72">SUM(AE74+AE75+AE77)</f>
        <v>1015.8</v>
      </c>
      <c r="AF72" s="35">
        <f t="shared" si="6"/>
        <v>1030.2</v>
      </c>
      <c r="AG72" s="60">
        <f t="shared" si="6"/>
        <v>1021.6</v>
      </c>
      <c r="AH72" s="35">
        <f t="shared" si="6"/>
        <v>1010.2</v>
      </c>
      <c r="AI72" s="35">
        <f t="shared" si="6"/>
        <v>923.9</v>
      </c>
      <c r="AJ72" s="35">
        <f t="shared" si="6"/>
        <v>904.9</v>
      </c>
      <c r="AK72" s="35">
        <f t="shared" si="6"/>
        <v>4890.8</v>
      </c>
      <c r="AL72" s="35">
        <v>2021</v>
      </c>
    </row>
    <row r="73" spans="1:38" ht="70.5" customHeight="1">
      <c r="A73" s="11">
        <v>3</v>
      </c>
      <c r="B73" s="11">
        <v>1</v>
      </c>
      <c r="C73" s="11">
        <v>3</v>
      </c>
      <c r="D73" s="11">
        <v>0</v>
      </c>
      <c r="E73" s="11">
        <v>8</v>
      </c>
      <c r="F73" s="11">
        <v>0</v>
      </c>
      <c r="G73" s="11">
        <v>4</v>
      </c>
      <c r="H73" s="11">
        <v>0</v>
      </c>
      <c r="I73" s="11">
        <v>2</v>
      </c>
      <c r="J73" s="11">
        <v>1</v>
      </c>
      <c r="K73" s="11">
        <v>0</v>
      </c>
      <c r="L73" s="11">
        <v>4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2</v>
      </c>
      <c r="T73" s="11">
        <v>1</v>
      </c>
      <c r="U73" s="11">
        <v>0</v>
      </c>
      <c r="V73" s="11">
        <v>4</v>
      </c>
      <c r="W73" s="11">
        <v>0</v>
      </c>
      <c r="X73" s="11">
        <v>0</v>
      </c>
      <c r="Y73" s="11">
        <v>0</v>
      </c>
      <c r="Z73" s="11">
        <v>0</v>
      </c>
      <c r="AA73" s="11">
        <v>1</v>
      </c>
      <c r="AB73" s="36" t="s">
        <v>101</v>
      </c>
      <c r="AC73" s="11" t="s">
        <v>52</v>
      </c>
      <c r="AD73" s="7"/>
      <c r="AE73" s="18">
        <v>4</v>
      </c>
      <c r="AF73" s="18">
        <v>4</v>
      </c>
      <c r="AG73" s="18">
        <v>4</v>
      </c>
      <c r="AH73" s="18">
        <v>4</v>
      </c>
      <c r="AI73" s="18">
        <v>4</v>
      </c>
      <c r="AJ73" s="18">
        <v>4</v>
      </c>
      <c r="AK73" s="18">
        <v>4</v>
      </c>
      <c r="AL73" s="18">
        <v>2021</v>
      </c>
    </row>
    <row r="74" spans="1:38" ht="46.5" customHeight="1">
      <c r="A74" s="11">
        <v>3</v>
      </c>
      <c r="B74" s="11">
        <v>1</v>
      </c>
      <c r="C74" s="11">
        <v>3</v>
      </c>
      <c r="D74" s="11">
        <v>0</v>
      </c>
      <c r="E74" s="11">
        <v>8</v>
      </c>
      <c r="F74" s="11">
        <v>0</v>
      </c>
      <c r="G74" s="11">
        <v>4</v>
      </c>
      <c r="H74" s="37">
        <v>0</v>
      </c>
      <c r="I74" s="37">
        <v>2</v>
      </c>
      <c r="J74" s="37">
        <v>1</v>
      </c>
      <c r="K74" s="37">
        <v>0</v>
      </c>
      <c r="L74" s="37">
        <v>4</v>
      </c>
      <c r="M74" s="37">
        <v>2</v>
      </c>
      <c r="N74" s="37">
        <v>0</v>
      </c>
      <c r="O74" s="37">
        <v>0</v>
      </c>
      <c r="P74" s="37">
        <v>5</v>
      </c>
      <c r="Q74" s="37" t="s">
        <v>61</v>
      </c>
      <c r="R74" s="11">
        <v>0</v>
      </c>
      <c r="S74" s="11">
        <v>2</v>
      </c>
      <c r="T74" s="11">
        <v>1</v>
      </c>
      <c r="U74" s="11">
        <v>0</v>
      </c>
      <c r="V74" s="11">
        <v>4</v>
      </c>
      <c r="W74" s="11">
        <v>0</v>
      </c>
      <c r="X74" s="11">
        <v>0</v>
      </c>
      <c r="Y74" s="11">
        <v>1</v>
      </c>
      <c r="Z74" s="11">
        <v>0</v>
      </c>
      <c r="AA74" s="11">
        <v>0</v>
      </c>
      <c r="AB74" s="38" t="s">
        <v>102</v>
      </c>
      <c r="AC74" s="39" t="s">
        <v>58</v>
      </c>
      <c r="AD74" s="40"/>
      <c r="AE74" s="41">
        <v>1015.8</v>
      </c>
      <c r="AF74" s="41">
        <v>1030.2</v>
      </c>
      <c r="AG74" s="41">
        <v>999.2</v>
      </c>
      <c r="AH74" s="42">
        <f>1010.2</f>
        <v>1010.2</v>
      </c>
      <c r="AI74" s="41">
        <v>923.9</v>
      </c>
      <c r="AJ74" s="41">
        <v>904.9</v>
      </c>
      <c r="AK74" s="41">
        <f>SUM(AF74:AJ74)</f>
        <v>4868.400000000001</v>
      </c>
      <c r="AL74" s="41">
        <v>2021</v>
      </c>
    </row>
    <row r="75" spans="1:38" ht="44.25" customHeight="1">
      <c r="A75" s="11">
        <v>3</v>
      </c>
      <c r="B75" s="11">
        <v>1</v>
      </c>
      <c r="C75" s="11">
        <v>3</v>
      </c>
      <c r="D75" s="11">
        <v>0</v>
      </c>
      <c r="E75" s="11">
        <v>8</v>
      </c>
      <c r="F75" s="11">
        <v>0</v>
      </c>
      <c r="G75" s="11">
        <v>4</v>
      </c>
      <c r="H75" s="11">
        <v>0</v>
      </c>
      <c r="I75" s="11">
        <v>2</v>
      </c>
      <c r="J75" s="11">
        <v>1</v>
      </c>
      <c r="K75" s="11">
        <v>0</v>
      </c>
      <c r="L75" s="11">
        <v>4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2</v>
      </c>
      <c r="T75" s="11">
        <v>1</v>
      </c>
      <c r="U75" s="11">
        <v>0</v>
      </c>
      <c r="V75" s="11">
        <v>4</v>
      </c>
      <c r="W75" s="11">
        <v>0</v>
      </c>
      <c r="X75" s="11">
        <v>0</v>
      </c>
      <c r="Y75" s="11">
        <v>2</v>
      </c>
      <c r="Z75" s="11">
        <v>0</v>
      </c>
      <c r="AA75" s="11">
        <v>0</v>
      </c>
      <c r="AB75" s="38" t="s">
        <v>103</v>
      </c>
      <c r="AC75" s="39" t="s">
        <v>58</v>
      </c>
      <c r="AD75" s="40"/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f>SUM(AF75:AJ75)</f>
        <v>0</v>
      </c>
      <c r="AL75" s="41">
        <v>2021</v>
      </c>
    </row>
    <row r="76" spans="1:38" ht="47.25" customHeight="1">
      <c r="A76" s="11">
        <v>3</v>
      </c>
      <c r="B76" s="11">
        <v>1</v>
      </c>
      <c r="C76" s="11">
        <v>3</v>
      </c>
      <c r="D76" s="11">
        <v>0</v>
      </c>
      <c r="E76" s="11">
        <v>8</v>
      </c>
      <c r="F76" s="11">
        <v>0</v>
      </c>
      <c r="G76" s="11">
        <v>4</v>
      </c>
      <c r="H76" s="11">
        <v>0</v>
      </c>
      <c r="I76" s="11">
        <v>2</v>
      </c>
      <c r="J76" s="11">
        <v>1</v>
      </c>
      <c r="K76" s="11">
        <v>0</v>
      </c>
      <c r="L76" s="11">
        <v>4</v>
      </c>
      <c r="M76" s="11">
        <v>2</v>
      </c>
      <c r="N76" s="11">
        <v>0</v>
      </c>
      <c r="O76" s="11">
        <v>0</v>
      </c>
      <c r="P76" s="11">
        <v>6</v>
      </c>
      <c r="Q76" s="11" t="s">
        <v>61</v>
      </c>
      <c r="R76" s="11">
        <v>0</v>
      </c>
      <c r="S76" s="11">
        <v>2</v>
      </c>
      <c r="T76" s="11">
        <v>1</v>
      </c>
      <c r="U76" s="11">
        <v>0</v>
      </c>
      <c r="V76" s="11">
        <v>4</v>
      </c>
      <c r="W76" s="11">
        <v>0</v>
      </c>
      <c r="X76" s="11">
        <v>0</v>
      </c>
      <c r="Y76" s="11">
        <v>2</v>
      </c>
      <c r="Z76" s="11">
        <v>0</v>
      </c>
      <c r="AA76" s="11">
        <v>1</v>
      </c>
      <c r="AB76" s="36" t="s">
        <v>79</v>
      </c>
      <c r="AC76" s="45" t="s">
        <v>52</v>
      </c>
      <c r="AD76" s="46"/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2021</v>
      </c>
    </row>
    <row r="77" spans="1:38" ht="43.5" customHeight="1">
      <c r="A77" s="11">
        <v>3</v>
      </c>
      <c r="B77" s="11">
        <v>1</v>
      </c>
      <c r="C77" s="11">
        <v>3</v>
      </c>
      <c r="D77" s="11">
        <v>0</v>
      </c>
      <c r="E77" s="11">
        <v>8</v>
      </c>
      <c r="F77" s="11">
        <v>0</v>
      </c>
      <c r="G77" s="11">
        <v>4</v>
      </c>
      <c r="H77" s="11">
        <v>0</v>
      </c>
      <c r="I77" s="11">
        <v>2</v>
      </c>
      <c r="J77" s="11">
        <v>1</v>
      </c>
      <c r="K77" s="11">
        <v>0</v>
      </c>
      <c r="L77" s="11">
        <v>4</v>
      </c>
      <c r="M77" s="11">
        <v>2</v>
      </c>
      <c r="N77" s="11">
        <v>0</v>
      </c>
      <c r="O77" s="11">
        <v>0</v>
      </c>
      <c r="P77" s="11">
        <v>6</v>
      </c>
      <c r="Q77" s="11" t="s">
        <v>61</v>
      </c>
      <c r="R77" s="11">
        <v>0</v>
      </c>
      <c r="S77" s="11">
        <v>2</v>
      </c>
      <c r="T77" s="11">
        <v>1</v>
      </c>
      <c r="U77" s="11">
        <v>0</v>
      </c>
      <c r="V77" s="11">
        <v>4</v>
      </c>
      <c r="W77" s="11">
        <v>0</v>
      </c>
      <c r="X77" s="11">
        <v>0</v>
      </c>
      <c r="Y77" s="11">
        <v>3</v>
      </c>
      <c r="Z77" s="11">
        <v>0</v>
      </c>
      <c r="AA77" s="11">
        <v>0</v>
      </c>
      <c r="AB77" s="38" t="s">
        <v>104</v>
      </c>
      <c r="AC77" s="39" t="s">
        <v>58</v>
      </c>
      <c r="AD77" s="40"/>
      <c r="AE77" s="43">
        <v>0</v>
      </c>
      <c r="AF77" s="43">
        <v>0</v>
      </c>
      <c r="AG77" s="43">
        <v>22.4</v>
      </c>
      <c r="AH77" s="43">
        <v>0</v>
      </c>
      <c r="AI77" s="43">
        <v>0</v>
      </c>
      <c r="AJ77" s="43">
        <v>0</v>
      </c>
      <c r="AK77" s="43">
        <f>SUM(AF77:AJ77)</f>
        <v>22.4</v>
      </c>
      <c r="AL77" s="41">
        <v>2021</v>
      </c>
    </row>
    <row r="78" spans="1:38" ht="46.5" customHeight="1">
      <c r="A78" s="11">
        <v>3</v>
      </c>
      <c r="B78" s="11">
        <v>1</v>
      </c>
      <c r="C78" s="11">
        <v>3</v>
      </c>
      <c r="D78" s="11">
        <v>0</v>
      </c>
      <c r="E78" s="11">
        <v>8</v>
      </c>
      <c r="F78" s="11">
        <v>0</v>
      </c>
      <c r="G78" s="11">
        <v>1</v>
      </c>
      <c r="H78" s="11">
        <v>0</v>
      </c>
      <c r="I78" s="11">
        <v>2</v>
      </c>
      <c r="J78" s="11">
        <v>2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2</v>
      </c>
      <c r="T78" s="11">
        <v>2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61" t="s">
        <v>105</v>
      </c>
      <c r="AC78" s="27" t="s">
        <v>58</v>
      </c>
      <c r="AD78" s="62"/>
      <c r="AE78" s="63">
        <f>SUM(AE79+AE86+AE142)</f>
        <v>1</v>
      </c>
      <c r="AF78" s="63">
        <f>SUM(AF79+AF86+AF142)</f>
        <v>3763.3</v>
      </c>
      <c r="AG78" s="63">
        <f>SUM(AG79+AG86+AG142)</f>
        <v>7098.000000000001</v>
      </c>
      <c r="AH78" s="63">
        <f>SUM(AH86+AH79+AH142)</f>
        <v>8310.6</v>
      </c>
      <c r="AI78" s="63">
        <f>SUM(AI86+AI79+AI142)</f>
        <v>40.5</v>
      </c>
      <c r="AJ78" s="63">
        <f>SUM(AJ86+AJ79+AJ142)</f>
        <v>40.5</v>
      </c>
      <c r="AK78" s="63">
        <f>SUM(AK79+AK86+AK142)</f>
        <v>18913.5</v>
      </c>
      <c r="AL78" s="64">
        <v>2021</v>
      </c>
    </row>
    <row r="79" spans="1:38" ht="59.25" customHeight="1">
      <c r="A79" s="11">
        <v>3</v>
      </c>
      <c r="B79" s="11">
        <v>1</v>
      </c>
      <c r="C79" s="11">
        <v>3</v>
      </c>
      <c r="D79" s="11">
        <v>0</v>
      </c>
      <c r="E79" s="11">
        <v>8</v>
      </c>
      <c r="F79" s="11">
        <v>0</v>
      </c>
      <c r="G79" s="11">
        <v>1</v>
      </c>
      <c r="H79" s="11">
        <v>0</v>
      </c>
      <c r="I79" s="11">
        <v>2</v>
      </c>
      <c r="J79" s="11">
        <v>2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2</v>
      </c>
      <c r="T79" s="11">
        <v>2</v>
      </c>
      <c r="U79" s="11">
        <v>0</v>
      </c>
      <c r="V79" s="11">
        <v>1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31" t="s">
        <v>106</v>
      </c>
      <c r="AC79" s="65" t="s">
        <v>58</v>
      </c>
      <c r="AD79" s="33"/>
      <c r="AE79" s="66">
        <f aca="true" t="shared" si="7" ref="AE79:AK79">SUM(AE81+AE84)</f>
        <v>0</v>
      </c>
      <c r="AF79" s="66">
        <f t="shared" si="7"/>
        <v>0</v>
      </c>
      <c r="AG79" s="66">
        <f t="shared" si="7"/>
        <v>0</v>
      </c>
      <c r="AH79" s="66">
        <f t="shared" si="7"/>
        <v>0</v>
      </c>
      <c r="AI79" s="66">
        <f t="shared" si="7"/>
        <v>0</v>
      </c>
      <c r="AJ79" s="66">
        <f t="shared" si="7"/>
        <v>0</v>
      </c>
      <c r="AK79" s="66">
        <f t="shared" si="7"/>
        <v>0</v>
      </c>
      <c r="AL79" s="66">
        <v>2021</v>
      </c>
    </row>
    <row r="80" spans="1:38" ht="69" customHeight="1">
      <c r="A80" s="11">
        <v>3</v>
      </c>
      <c r="B80" s="11">
        <v>1</v>
      </c>
      <c r="C80" s="11">
        <v>3</v>
      </c>
      <c r="D80" s="11">
        <v>0</v>
      </c>
      <c r="E80" s="11">
        <v>8</v>
      </c>
      <c r="F80" s="11">
        <v>0</v>
      </c>
      <c r="G80" s="11">
        <v>1</v>
      </c>
      <c r="H80" s="11">
        <v>0</v>
      </c>
      <c r="I80" s="11">
        <v>2</v>
      </c>
      <c r="J80" s="11">
        <v>2</v>
      </c>
      <c r="K80" s="11">
        <v>0</v>
      </c>
      <c r="L80" s="11">
        <v>1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2</v>
      </c>
      <c r="T80" s="11">
        <v>2</v>
      </c>
      <c r="U80" s="11">
        <v>0</v>
      </c>
      <c r="V80" s="11">
        <v>1</v>
      </c>
      <c r="W80" s="11">
        <v>0</v>
      </c>
      <c r="X80" s="11">
        <v>0</v>
      </c>
      <c r="Y80" s="11">
        <v>0</v>
      </c>
      <c r="Z80" s="11">
        <v>0</v>
      </c>
      <c r="AA80" s="11">
        <v>1</v>
      </c>
      <c r="AB80" s="36" t="s">
        <v>107</v>
      </c>
      <c r="AC80" s="11" t="s">
        <v>50</v>
      </c>
      <c r="AD80" s="7"/>
      <c r="AE80" s="18">
        <v>102</v>
      </c>
      <c r="AF80" s="18">
        <v>102</v>
      </c>
      <c r="AG80" s="18">
        <v>102</v>
      </c>
      <c r="AH80" s="18">
        <v>102</v>
      </c>
      <c r="AI80" s="18">
        <v>103</v>
      </c>
      <c r="AJ80" s="18">
        <v>105</v>
      </c>
      <c r="AK80" s="18">
        <v>105</v>
      </c>
      <c r="AL80" s="18">
        <v>2021</v>
      </c>
    </row>
    <row r="81" spans="1:38" ht="30.75" customHeight="1">
      <c r="A81" s="11">
        <v>3</v>
      </c>
      <c r="B81" s="11">
        <v>1</v>
      </c>
      <c r="C81" s="11">
        <v>3</v>
      </c>
      <c r="D81" s="11">
        <v>0</v>
      </c>
      <c r="E81" s="11">
        <v>8</v>
      </c>
      <c r="F81" s="11">
        <v>0</v>
      </c>
      <c r="G81" s="11">
        <v>1</v>
      </c>
      <c r="H81" s="11">
        <v>0</v>
      </c>
      <c r="I81" s="11">
        <v>2</v>
      </c>
      <c r="J81" s="11">
        <v>2</v>
      </c>
      <c r="K81" s="11">
        <v>0</v>
      </c>
      <c r="L81" s="11">
        <v>1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2</v>
      </c>
      <c r="T81" s="11">
        <v>2</v>
      </c>
      <c r="U81" s="11">
        <v>0</v>
      </c>
      <c r="V81" s="11">
        <v>1</v>
      </c>
      <c r="W81" s="11">
        <v>0</v>
      </c>
      <c r="X81" s="11">
        <v>0</v>
      </c>
      <c r="Y81" s="11">
        <v>1</v>
      </c>
      <c r="Z81" s="11">
        <v>0</v>
      </c>
      <c r="AA81" s="11">
        <v>0</v>
      </c>
      <c r="AB81" s="38" t="s">
        <v>108</v>
      </c>
      <c r="AC81" s="39" t="s">
        <v>58</v>
      </c>
      <c r="AD81" s="40"/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f>SUM(AF81:AJ81)</f>
        <v>0</v>
      </c>
      <c r="AL81" s="41">
        <v>2021</v>
      </c>
    </row>
    <row r="82" spans="1:38" ht="44.25" customHeight="1">
      <c r="A82" s="11">
        <v>3</v>
      </c>
      <c r="B82" s="11">
        <v>1</v>
      </c>
      <c r="C82" s="11">
        <v>3</v>
      </c>
      <c r="D82" s="11">
        <v>0</v>
      </c>
      <c r="E82" s="11">
        <v>8</v>
      </c>
      <c r="F82" s="11">
        <v>0</v>
      </c>
      <c r="G82" s="11">
        <v>1</v>
      </c>
      <c r="H82" s="11">
        <v>0</v>
      </c>
      <c r="I82" s="11">
        <v>2</v>
      </c>
      <c r="J82" s="11">
        <v>2</v>
      </c>
      <c r="K82" s="11">
        <v>0</v>
      </c>
      <c r="L82" s="11">
        <v>1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2</v>
      </c>
      <c r="T82" s="11">
        <v>2</v>
      </c>
      <c r="U82" s="11">
        <v>0</v>
      </c>
      <c r="V82" s="11">
        <v>1</v>
      </c>
      <c r="W82" s="11">
        <v>0</v>
      </c>
      <c r="X82" s="11">
        <v>0</v>
      </c>
      <c r="Y82" s="11">
        <v>1</v>
      </c>
      <c r="Z82" s="11">
        <v>0</v>
      </c>
      <c r="AA82" s="11">
        <v>1</v>
      </c>
      <c r="AB82" s="36" t="s">
        <v>109</v>
      </c>
      <c r="AC82" s="11" t="s">
        <v>52</v>
      </c>
      <c r="AD82" s="7"/>
      <c r="AE82" s="18">
        <v>7</v>
      </c>
      <c r="AF82" s="18">
        <v>7</v>
      </c>
      <c r="AG82" s="18">
        <v>7</v>
      </c>
      <c r="AH82" s="18">
        <v>7</v>
      </c>
      <c r="AI82" s="18">
        <v>8</v>
      </c>
      <c r="AJ82" s="18">
        <v>9</v>
      </c>
      <c r="AK82" s="18">
        <f>SUM(AF82:AJ82)</f>
        <v>38</v>
      </c>
      <c r="AL82" s="18">
        <v>2021</v>
      </c>
    </row>
    <row r="83" spans="1:38" ht="44.25" customHeight="1">
      <c r="A83" s="11">
        <v>3</v>
      </c>
      <c r="B83" s="11">
        <v>1</v>
      </c>
      <c r="C83" s="11">
        <v>3</v>
      </c>
      <c r="D83" s="11">
        <v>0</v>
      </c>
      <c r="E83" s="11">
        <v>8</v>
      </c>
      <c r="F83" s="11">
        <v>0</v>
      </c>
      <c r="G83" s="11">
        <v>1</v>
      </c>
      <c r="H83" s="11">
        <v>0</v>
      </c>
      <c r="I83" s="11">
        <v>2</v>
      </c>
      <c r="J83" s="11">
        <v>2</v>
      </c>
      <c r="K83" s="11">
        <v>0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2</v>
      </c>
      <c r="T83" s="11">
        <v>2</v>
      </c>
      <c r="U83" s="11">
        <v>0</v>
      </c>
      <c r="V83" s="11">
        <v>1</v>
      </c>
      <c r="W83" s="11">
        <v>0</v>
      </c>
      <c r="X83" s="11">
        <v>0</v>
      </c>
      <c r="Y83" s="11">
        <v>1</v>
      </c>
      <c r="Z83" s="11">
        <v>0</v>
      </c>
      <c r="AA83" s="11">
        <v>2</v>
      </c>
      <c r="AB83" s="36" t="s">
        <v>110</v>
      </c>
      <c r="AC83" s="11" t="s">
        <v>52</v>
      </c>
      <c r="AD83" s="7"/>
      <c r="AE83" s="18">
        <v>7</v>
      </c>
      <c r="AF83" s="18">
        <v>7</v>
      </c>
      <c r="AG83" s="18">
        <v>7</v>
      </c>
      <c r="AH83" s="18">
        <v>7</v>
      </c>
      <c r="AI83" s="18">
        <v>8</v>
      </c>
      <c r="AJ83" s="18">
        <v>9</v>
      </c>
      <c r="AK83" s="18">
        <f>SUM(AF83:AJ83)</f>
        <v>38</v>
      </c>
      <c r="AL83" s="18">
        <v>2021</v>
      </c>
    </row>
    <row r="84" spans="1:38" ht="41.25" customHeight="1">
      <c r="A84" s="11">
        <v>3</v>
      </c>
      <c r="B84" s="11">
        <v>1</v>
      </c>
      <c r="C84" s="11">
        <v>3</v>
      </c>
      <c r="D84" s="11">
        <v>0</v>
      </c>
      <c r="E84" s="11">
        <v>8</v>
      </c>
      <c r="F84" s="11">
        <v>0</v>
      </c>
      <c r="G84" s="11">
        <v>1</v>
      </c>
      <c r="H84" s="11">
        <v>0</v>
      </c>
      <c r="I84" s="11">
        <v>2</v>
      </c>
      <c r="J84" s="11">
        <v>2</v>
      </c>
      <c r="K84" s="11">
        <v>0</v>
      </c>
      <c r="L84" s="11">
        <v>1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2</v>
      </c>
      <c r="T84" s="11">
        <v>2</v>
      </c>
      <c r="U84" s="11">
        <v>0</v>
      </c>
      <c r="V84" s="11">
        <v>1</v>
      </c>
      <c r="W84" s="11">
        <v>0</v>
      </c>
      <c r="X84" s="11">
        <v>0</v>
      </c>
      <c r="Y84" s="11">
        <v>2</v>
      </c>
      <c r="Z84" s="11">
        <v>0</v>
      </c>
      <c r="AA84" s="11">
        <v>0</v>
      </c>
      <c r="AB84" s="38" t="s">
        <v>111</v>
      </c>
      <c r="AC84" s="39" t="s">
        <v>58</v>
      </c>
      <c r="AD84" s="40"/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f>SUM(AF84:AJ84)</f>
        <v>0</v>
      </c>
      <c r="AL84" s="41">
        <v>2021</v>
      </c>
    </row>
    <row r="85" spans="1:38" ht="44.25" customHeight="1">
      <c r="A85" s="11">
        <v>3</v>
      </c>
      <c r="B85" s="11">
        <v>1</v>
      </c>
      <c r="C85" s="11">
        <v>3</v>
      </c>
      <c r="D85" s="11">
        <v>0</v>
      </c>
      <c r="E85" s="11">
        <v>8</v>
      </c>
      <c r="F85" s="11">
        <v>0</v>
      </c>
      <c r="G85" s="11">
        <v>1</v>
      </c>
      <c r="H85" s="11">
        <v>0</v>
      </c>
      <c r="I85" s="11">
        <v>2</v>
      </c>
      <c r="J85" s="11">
        <v>2</v>
      </c>
      <c r="K85" s="11">
        <v>0</v>
      </c>
      <c r="L85" s="11">
        <v>1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2</v>
      </c>
      <c r="T85" s="11">
        <v>2</v>
      </c>
      <c r="U85" s="11">
        <v>0</v>
      </c>
      <c r="V85" s="11">
        <v>1</v>
      </c>
      <c r="W85" s="11">
        <v>0</v>
      </c>
      <c r="X85" s="11">
        <v>0</v>
      </c>
      <c r="Y85" s="11">
        <v>2</v>
      </c>
      <c r="Z85" s="11">
        <v>0</v>
      </c>
      <c r="AA85" s="11">
        <v>1</v>
      </c>
      <c r="AB85" s="36" t="s">
        <v>112</v>
      </c>
      <c r="AC85" s="11" t="s">
        <v>113</v>
      </c>
      <c r="AD85" s="7"/>
      <c r="AE85" s="57">
        <v>1</v>
      </c>
      <c r="AF85" s="57">
        <v>1</v>
      </c>
      <c r="AG85" s="57">
        <v>1</v>
      </c>
      <c r="AH85" s="57">
        <v>1</v>
      </c>
      <c r="AI85" s="57">
        <v>1</v>
      </c>
      <c r="AJ85" s="57">
        <v>1</v>
      </c>
      <c r="AK85" s="57">
        <f>SUM(AF85:AJ85)</f>
        <v>5</v>
      </c>
      <c r="AL85" s="18">
        <v>2021</v>
      </c>
    </row>
    <row r="86" spans="1:38" ht="38.25" customHeight="1">
      <c r="A86" s="11">
        <v>3</v>
      </c>
      <c r="B86" s="11">
        <v>1</v>
      </c>
      <c r="C86" s="11">
        <v>3</v>
      </c>
      <c r="D86" s="11">
        <v>0</v>
      </c>
      <c r="E86" s="11">
        <v>8</v>
      </c>
      <c r="F86" s="11">
        <v>0</v>
      </c>
      <c r="G86" s="11">
        <v>1</v>
      </c>
      <c r="H86" s="11">
        <v>0</v>
      </c>
      <c r="I86" s="11">
        <v>2</v>
      </c>
      <c r="J86" s="11">
        <v>2</v>
      </c>
      <c r="K86" s="11">
        <v>0</v>
      </c>
      <c r="L86" s="11">
        <v>2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2</v>
      </c>
      <c r="T86" s="11">
        <v>2</v>
      </c>
      <c r="U86" s="11">
        <v>0</v>
      </c>
      <c r="V86" s="11">
        <v>2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31" t="s">
        <v>114</v>
      </c>
      <c r="AC86" s="32" t="s">
        <v>58</v>
      </c>
      <c r="AD86" s="56"/>
      <c r="AE86" s="34">
        <f>SUM(AE88+AE90+AE90+AE92++AE94+AE96+AE98+AE100+AE104+AE106+AE108+AE110+AE112+AE114+AE116+AE118+AE120+AE122+AE124+AE126+AE128+AE130+AE132)</f>
        <v>1</v>
      </c>
      <c r="AF86" s="34">
        <f aca="true" t="shared" si="8" ref="AF86:AK86">SUM(AF88+AF90+AF92+AF94+AF96+AF98+AF100+AF102+AF104+AF106+AF108+AF110+AF112+AF114+AF116+AF118+AF120+AF122+AF124+AF126+AF128+AF130+AF132)</f>
        <v>3544.8</v>
      </c>
      <c r="AG86" s="34">
        <f t="shared" si="8"/>
        <v>6459.900000000001</v>
      </c>
      <c r="AH86" s="34">
        <f>SUM(AH88+AH90+AH92+AH94+AH96+AH98+AH100+AH102+AH104+AH106+AH108+AH110+AH112+AH114+AH116+AH118+AH120+AH122+AH124+AH126+AH128+AH130+AH132+AH134+AH136+AH138+AH140)</f>
        <v>8124.900000000001</v>
      </c>
      <c r="AI86" s="34">
        <f t="shared" si="8"/>
        <v>40.5</v>
      </c>
      <c r="AJ86" s="34">
        <f t="shared" si="8"/>
        <v>40.5</v>
      </c>
      <c r="AK86" s="34">
        <f t="shared" si="8"/>
        <v>17871.2</v>
      </c>
      <c r="AL86" s="35">
        <v>2021</v>
      </c>
    </row>
    <row r="87" spans="1:38" ht="51" customHeight="1">
      <c r="A87" s="11">
        <v>3</v>
      </c>
      <c r="B87" s="11">
        <v>1</v>
      </c>
      <c r="C87" s="11">
        <v>3</v>
      </c>
      <c r="D87" s="11">
        <v>0</v>
      </c>
      <c r="E87" s="11">
        <v>8</v>
      </c>
      <c r="F87" s="11">
        <v>0</v>
      </c>
      <c r="G87" s="11">
        <v>1</v>
      </c>
      <c r="H87" s="11">
        <v>0</v>
      </c>
      <c r="I87" s="11">
        <v>2</v>
      </c>
      <c r="J87" s="11">
        <v>2</v>
      </c>
      <c r="K87" s="11">
        <v>0</v>
      </c>
      <c r="L87" s="11">
        <v>2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2</v>
      </c>
      <c r="T87" s="11">
        <v>2</v>
      </c>
      <c r="U87" s="11">
        <v>0</v>
      </c>
      <c r="V87" s="11">
        <v>2</v>
      </c>
      <c r="W87" s="11">
        <v>0</v>
      </c>
      <c r="X87" s="11">
        <v>0</v>
      </c>
      <c r="Y87" s="11">
        <v>0</v>
      </c>
      <c r="Z87" s="11">
        <v>0</v>
      </c>
      <c r="AA87" s="11">
        <v>1</v>
      </c>
      <c r="AB87" s="36" t="s">
        <v>115</v>
      </c>
      <c r="AC87" s="11" t="s">
        <v>113</v>
      </c>
      <c r="AD87" s="7"/>
      <c r="AE87" s="18">
        <v>7</v>
      </c>
      <c r="AF87" s="18">
        <v>3</v>
      </c>
      <c r="AG87" s="18">
        <v>3</v>
      </c>
      <c r="AH87" s="18">
        <v>3</v>
      </c>
      <c r="AI87" s="18">
        <v>3</v>
      </c>
      <c r="AJ87" s="18">
        <v>3</v>
      </c>
      <c r="AK87" s="18">
        <v>3</v>
      </c>
      <c r="AL87" s="18">
        <v>2021</v>
      </c>
    </row>
    <row r="88" spans="1:38" ht="67.5" customHeight="1">
      <c r="A88" s="11">
        <v>3</v>
      </c>
      <c r="B88" s="11">
        <v>1</v>
      </c>
      <c r="C88" s="11">
        <v>3</v>
      </c>
      <c r="D88" s="11">
        <v>0</v>
      </c>
      <c r="E88" s="11">
        <v>8</v>
      </c>
      <c r="F88" s="11">
        <v>0</v>
      </c>
      <c r="G88" s="11">
        <v>1</v>
      </c>
      <c r="H88" s="11">
        <v>0</v>
      </c>
      <c r="I88" s="11">
        <v>2</v>
      </c>
      <c r="J88" s="11">
        <v>2</v>
      </c>
      <c r="K88" s="11">
        <v>0</v>
      </c>
      <c r="L88" s="11">
        <v>2</v>
      </c>
      <c r="M88" s="11" t="s">
        <v>116</v>
      </c>
      <c r="N88" s="11">
        <v>5</v>
      </c>
      <c r="O88" s="11">
        <v>1</v>
      </c>
      <c r="P88" s="11">
        <v>9</v>
      </c>
      <c r="Q88" s="11">
        <v>1</v>
      </c>
      <c r="R88" s="11">
        <v>0</v>
      </c>
      <c r="S88" s="11">
        <v>2</v>
      </c>
      <c r="T88" s="11">
        <v>2</v>
      </c>
      <c r="U88" s="11">
        <v>0</v>
      </c>
      <c r="V88" s="11">
        <v>2</v>
      </c>
      <c r="W88" s="11">
        <v>0</v>
      </c>
      <c r="X88" s="11">
        <v>0</v>
      </c>
      <c r="Y88" s="11">
        <v>1</v>
      </c>
      <c r="Z88" s="11">
        <v>0</v>
      </c>
      <c r="AA88" s="11">
        <v>0</v>
      </c>
      <c r="AB88" s="38" t="s">
        <v>117</v>
      </c>
      <c r="AC88" s="39" t="s">
        <v>58</v>
      </c>
      <c r="AD88" s="40"/>
      <c r="AE88" s="43">
        <v>0</v>
      </c>
      <c r="AF88" s="43">
        <v>20</v>
      </c>
      <c r="AG88" s="43">
        <v>0</v>
      </c>
      <c r="AH88" s="43">
        <v>0</v>
      </c>
      <c r="AI88" s="43">
        <v>0</v>
      </c>
      <c r="AJ88" s="43">
        <v>0</v>
      </c>
      <c r="AK88" s="43">
        <f>SUM(AF88:AJ88)</f>
        <v>20</v>
      </c>
      <c r="AL88" s="41">
        <v>2021</v>
      </c>
    </row>
    <row r="89" spans="1:38" ht="90.75" customHeight="1">
      <c r="A89" s="11">
        <v>3</v>
      </c>
      <c r="B89" s="11">
        <v>1</v>
      </c>
      <c r="C89" s="11">
        <v>3</v>
      </c>
      <c r="D89" s="11">
        <v>0</v>
      </c>
      <c r="E89" s="11">
        <v>8</v>
      </c>
      <c r="F89" s="11">
        <v>0</v>
      </c>
      <c r="G89" s="11">
        <v>1</v>
      </c>
      <c r="H89" s="11">
        <v>0</v>
      </c>
      <c r="I89" s="11">
        <v>2</v>
      </c>
      <c r="J89" s="11">
        <v>2</v>
      </c>
      <c r="K89" s="11">
        <v>0</v>
      </c>
      <c r="L89" s="11">
        <v>2</v>
      </c>
      <c r="M89" s="11" t="s">
        <v>116</v>
      </c>
      <c r="N89" s="11">
        <v>5</v>
      </c>
      <c r="O89" s="11">
        <v>1</v>
      </c>
      <c r="P89" s="11">
        <v>9</v>
      </c>
      <c r="Q89" s="11">
        <v>1</v>
      </c>
      <c r="R89" s="11">
        <v>0</v>
      </c>
      <c r="S89" s="11">
        <v>2</v>
      </c>
      <c r="T89" s="11">
        <v>2</v>
      </c>
      <c r="U89" s="11">
        <v>0</v>
      </c>
      <c r="V89" s="11">
        <v>2</v>
      </c>
      <c r="W89" s="11">
        <v>0</v>
      </c>
      <c r="X89" s="11">
        <v>0</v>
      </c>
      <c r="Y89" s="11">
        <v>1</v>
      </c>
      <c r="Z89" s="11">
        <v>0</v>
      </c>
      <c r="AA89" s="11">
        <v>1</v>
      </c>
      <c r="AB89" s="36" t="s">
        <v>118</v>
      </c>
      <c r="AC89" s="11" t="s">
        <v>52</v>
      </c>
      <c r="AD89" s="7"/>
      <c r="AE89" s="18">
        <v>1</v>
      </c>
      <c r="AF89" s="18">
        <v>1</v>
      </c>
      <c r="AG89" s="18">
        <v>1</v>
      </c>
      <c r="AH89" s="18">
        <v>1</v>
      </c>
      <c r="AI89" s="18">
        <v>1</v>
      </c>
      <c r="AJ89" s="18">
        <v>1</v>
      </c>
      <c r="AK89" s="18">
        <v>1</v>
      </c>
      <c r="AL89" s="18">
        <v>2021</v>
      </c>
    </row>
    <row r="90" spans="1:38" ht="81.75" customHeight="1">
      <c r="A90" s="11">
        <v>3</v>
      </c>
      <c r="B90" s="11">
        <v>1</v>
      </c>
      <c r="C90" s="11">
        <v>3</v>
      </c>
      <c r="D90" s="11">
        <v>0</v>
      </c>
      <c r="E90" s="11">
        <v>8</v>
      </c>
      <c r="F90" s="11">
        <v>0</v>
      </c>
      <c r="G90" s="11">
        <v>1</v>
      </c>
      <c r="H90" s="11">
        <v>0</v>
      </c>
      <c r="I90" s="11">
        <v>2</v>
      </c>
      <c r="J90" s="11">
        <v>2</v>
      </c>
      <c r="K90" s="11">
        <v>0</v>
      </c>
      <c r="L90" s="11">
        <v>2</v>
      </c>
      <c r="M90" s="11" t="s">
        <v>119</v>
      </c>
      <c r="N90" s="11">
        <v>5</v>
      </c>
      <c r="O90" s="11">
        <v>1</v>
      </c>
      <c r="P90" s="11">
        <v>9</v>
      </c>
      <c r="Q90" s="11">
        <v>1</v>
      </c>
      <c r="R90" s="11">
        <v>0</v>
      </c>
      <c r="S90" s="11">
        <v>2</v>
      </c>
      <c r="T90" s="11">
        <v>2</v>
      </c>
      <c r="U90" s="11">
        <v>0</v>
      </c>
      <c r="V90" s="11">
        <v>2</v>
      </c>
      <c r="W90" s="11">
        <v>0</v>
      </c>
      <c r="X90" s="11">
        <v>0</v>
      </c>
      <c r="Y90" s="11">
        <v>2</v>
      </c>
      <c r="Z90" s="11">
        <v>0</v>
      </c>
      <c r="AA90" s="11">
        <v>0</v>
      </c>
      <c r="AB90" s="38" t="s">
        <v>120</v>
      </c>
      <c r="AC90" s="39" t="s">
        <v>58</v>
      </c>
      <c r="AD90" s="40"/>
      <c r="AE90" s="43">
        <v>0</v>
      </c>
      <c r="AF90" s="43">
        <v>20</v>
      </c>
      <c r="AG90" s="43">
        <v>0</v>
      </c>
      <c r="AH90" s="43">
        <v>0</v>
      </c>
      <c r="AI90" s="43">
        <v>0</v>
      </c>
      <c r="AJ90" s="43">
        <v>0</v>
      </c>
      <c r="AK90" s="43">
        <f>SUM(AF90:AJ90)</f>
        <v>20</v>
      </c>
      <c r="AL90" s="41">
        <v>2021</v>
      </c>
    </row>
    <row r="91" spans="1:38" ht="102" customHeight="1">
      <c r="A91" s="11">
        <v>3</v>
      </c>
      <c r="B91" s="11">
        <v>1</v>
      </c>
      <c r="C91" s="11">
        <v>3</v>
      </c>
      <c r="D91" s="11">
        <v>0</v>
      </c>
      <c r="E91" s="11">
        <v>8</v>
      </c>
      <c r="F91" s="11">
        <v>0</v>
      </c>
      <c r="G91" s="11">
        <v>1</v>
      </c>
      <c r="H91" s="11">
        <v>0</v>
      </c>
      <c r="I91" s="11">
        <v>2</v>
      </c>
      <c r="J91" s="11">
        <v>2</v>
      </c>
      <c r="K91" s="11">
        <v>0</v>
      </c>
      <c r="L91" s="11">
        <v>2</v>
      </c>
      <c r="M91" s="11" t="s">
        <v>119</v>
      </c>
      <c r="N91" s="11">
        <v>5</v>
      </c>
      <c r="O91" s="11">
        <v>1</v>
      </c>
      <c r="P91" s="11">
        <v>9</v>
      </c>
      <c r="Q91" s="11">
        <v>1</v>
      </c>
      <c r="R91" s="11">
        <v>0</v>
      </c>
      <c r="S91" s="11">
        <v>2</v>
      </c>
      <c r="T91" s="11">
        <v>2</v>
      </c>
      <c r="U91" s="11">
        <v>0</v>
      </c>
      <c r="V91" s="11">
        <v>2</v>
      </c>
      <c r="W91" s="11">
        <v>0</v>
      </c>
      <c r="X91" s="11">
        <v>0</v>
      </c>
      <c r="Y91" s="11">
        <v>2</v>
      </c>
      <c r="Z91" s="11">
        <v>0</v>
      </c>
      <c r="AA91" s="11">
        <v>1</v>
      </c>
      <c r="AB91" s="36" t="s">
        <v>121</v>
      </c>
      <c r="AC91" s="11" t="s">
        <v>52</v>
      </c>
      <c r="AD91" s="7"/>
      <c r="AE91" s="18">
        <v>1</v>
      </c>
      <c r="AF91" s="18">
        <v>1</v>
      </c>
      <c r="AG91" s="18">
        <v>1</v>
      </c>
      <c r="AH91" s="18">
        <v>1</v>
      </c>
      <c r="AI91" s="18">
        <v>1</v>
      </c>
      <c r="AJ91" s="18">
        <v>1</v>
      </c>
      <c r="AK91" s="18">
        <v>1</v>
      </c>
      <c r="AL91" s="18">
        <v>2021</v>
      </c>
    </row>
    <row r="92" spans="1:38" ht="84.75" customHeight="1">
      <c r="A92" s="11">
        <v>3</v>
      </c>
      <c r="B92" s="11">
        <v>1</v>
      </c>
      <c r="C92" s="11">
        <v>3</v>
      </c>
      <c r="D92" s="11">
        <v>0</v>
      </c>
      <c r="E92" s="11">
        <v>8</v>
      </c>
      <c r="F92" s="11">
        <v>0</v>
      </c>
      <c r="G92" s="11">
        <v>1</v>
      </c>
      <c r="H92" s="11">
        <v>0</v>
      </c>
      <c r="I92" s="11">
        <v>2</v>
      </c>
      <c r="J92" s="11">
        <v>2</v>
      </c>
      <c r="K92" s="11">
        <v>0</v>
      </c>
      <c r="L92" s="11">
        <v>2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2</v>
      </c>
      <c r="T92" s="11">
        <v>2</v>
      </c>
      <c r="U92" s="11">
        <v>0</v>
      </c>
      <c r="V92" s="11">
        <v>2</v>
      </c>
      <c r="W92" s="11">
        <v>0</v>
      </c>
      <c r="X92" s="11">
        <v>0</v>
      </c>
      <c r="Y92" s="11">
        <v>3</v>
      </c>
      <c r="Z92" s="11">
        <v>0</v>
      </c>
      <c r="AA92" s="11">
        <v>0</v>
      </c>
      <c r="AB92" s="38" t="s">
        <v>122</v>
      </c>
      <c r="AC92" s="39" t="s">
        <v>58</v>
      </c>
      <c r="AD92" s="40"/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f aca="true" t="shared" si="9" ref="AK92:AK102">SUM(AF92:AJ92)</f>
        <v>0</v>
      </c>
      <c r="AL92" s="41">
        <v>2021</v>
      </c>
    </row>
    <row r="93" spans="1:38" ht="63" customHeight="1">
      <c r="A93" s="11">
        <v>3</v>
      </c>
      <c r="B93" s="11">
        <v>1</v>
      </c>
      <c r="C93" s="11">
        <v>3</v>
      </c>
      <c r="D93" s="11">
        <v>0</v>
      </c>
      <c r="E93" s="11">
        <v>8</v>
      </c>
      <c r="F93" s="11">
        <v>0</v>
      </c>
      <c r="G93" s="11">
        <v>1</v>
      </c>
      <c r="H93" s="11">
        <v>0</v>
      </c>
      <c r="I93" s="11">
        <v>2</v>
      </c>
      <c r="J93" s="11">
        <v>2</v>
      </c>
      <c r="K93" s="11">
        <v>0</v>
      </c>
      <c r="L93" s="11">
        <v>2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2</v>
      </c>
      <c r="T93" s="11">
        <v>2</v>
      </c>
      <c r="U93" s="11">
        <v>0</v>
      </c>
      <c r="V93" s="11">
        <v>2</v>
      </c>
      <c r="W93" s="11">
        <v>0</v>
      </c>
      <c r="X93" s="11">
        <v>0</v>
      </c>
      <c r="Y93" s="11">
        <v>3</v>
      </c>
      <c r="Z93" s="11">
        <v>0</v>
      </c>
      <c r="AA93" s="11">
        <v>1</v>
      </c>
      <c r="AB93" s="36" t="s">
        <v>123</v>
      </c>
      <c r="AC93" s="11" t="s">
        <v>52</v>
      </c>
      <c r="AD93" s="7"/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>
        <f t="shared" si="9"/>
        <v>0</v>
      </c>
      <c r="AL93" s="59">
        <v>2021</v>
      </c>
    </row>
    <row r="94" spans="1:38" ht="94.5" customHeight="1">
      <c r="A94" s="11">
        <v>3</v>
      </c>
      <c r="B94" s="11">
        <v>1</v>
      </c>
      <c r="C94" s="11">
        <v>3</v>
      </c>
      <c r="D94" s="11">
        <v>0</v>
      </c>
      <c r="E94" s="11">
        <v>8</v>
      </c>
      <c r="F94" s="11">
        <v>0</v>
      </c>
      <c r="G94" s="11">
        <v>1</v>
      </c>
      <c r="H94" s="11">
        <v>0</v>
      </c>
      <c r="I94" s="11">
        <v>2</v>
      </c>
      <c r="J94" s="11">
        <v>2</v>
      </c>
      <c r="K94" s="11">
        <v>0</v>
      </c>
      <c r="L94" s="11">
        <v>2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2</v>
      </c>
      <c r="T94" s="11">
        <v>2</v>
      </c>
      <c r="U94" s="11">
        <v>0</v>
      </c>
      <c r="V94" s="11">
        <v>2</v>
      </c>
      <c r="W94" s="11">
        <v>0</v>
      </c>
      <c r="X94" s="11">
        <v>0</v>
      </c>
      <c r="Y94" s="11">
        <v>4</v>
      </c>
      <c r="Z94" s="11">
        <v>0</v>
      </c>
      <c r="AA94" s="11">
        <v>0</v>
      </c>
      <c r="AB94" s="67" t="s">
        <v>124</v>
      </c>
      <c r="AC94" s="39" t="s">
        <v>58</v>
      </c>
      <c r="AD94" s="40"/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f t="shared" si="9"/>
        <v>0</v>
      </c>
      <c r="AL94" s="41">
        <v>2021</v>
      </c>
    </row>
    <row r="95" spans="1:38" ht="70.5" customHeight="1">
      <c r="A95" s="11">
        <v>3</v>
      </c>
      <c r="B95" s="11">
        <v>1</v>
      </c>
      <c r="C95" s="11">
        <v>3</v>
      </c>
      <c r="D95" s="11">
        <v>0</v>
      </c>
      <c r="E95" s="11">
        <v>8</v>
      </c>
      <c r="F95" s="11">
        <v>0</v>
      </c>
      <c r="G95" s="11">
        <v>1</v>
      </c>
      <c r="H95" s="11">
        <v>0</v>
      </c>
      <c r="I95" s="11">
        <v>2</v>
      </c>
      <c r="J95" s="11">
        <v>2</v>
      </c>
      <c r="K95" s="11">
        <v>0</v>
      </c>
      <c r="L95" s="11">
        <v>2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2</v>
      </c>
      <c r="T95" s="11">
        <v>2</v>
      </c>
      <c r="U95" s="11">
        <v>0</v>
      </c>
      <c r="V95" s="11">
        <v>2</v>
      </c>
      <c r="W95" s="11">
        <v>0</v>
      </c>
      <c r="X95" s="11">
        <v>0</v>
      </c>
      <c r="Y95" s="11">
        <v>4</v>
      </c>
      <c r="Z95" s="11">
        <v>0</v>
      </c>
      <c r="AA95" s="11">
        <v>1</v>
      </c>
      <c r="AB95" s="36" t="s">
        <v>125</v>
      </c>
      <c r="AC95" s="11" t="s">
        <v>52</v>
      </c>
      <c r="AD95" s="7"/>
      <c r="AE95" s="59">
        <v>0</v>
      </c>
      <c r="AF95" s="59">
        <v>0</v>
      </c>
      <c r="AG95" s="59">
        <v>0</v>
      </c>
      <c r="AH95" s="59">
        <v>0</v>
      </c>
      <c r="AI95" s="59">
        <v>0</v>
      </c>
      <c r="AJ95" s="59">
        <v>0</v>
      </c>
      <c r="AK95" s="59">
        <f t="shared" si="9"/>
        <v>0</v>
      </c>
      <c r="AL95" s="59">
        <v>2021</v>
      </c>
    </row>
    <row r="96" spans="1:38" ht="78.75" customHeight="1">
      <c r="A96" s="11">
        <v>3</v>
      </c>
      <c r="B96" s="11">
        <v>1</v>
      </c>
      <c r="C96" s="11">
        <v>3</v>
      </c>
      <c r="D96" s="11">
        <v>0</v>
      </c>
      <c r="E96" s="11">
        <v>8</v>
      </c>
      <c r="F96" s="11">
        <v>0</v>
      </c>
      <c r="G96" s="11">
        <v>1</v>
      </c>
      <c r="H96" s="11">
        <v>0</v>
      </c>
      <c r="I96" s="11">
        <v>2</v>
      </c>
      <c r="J96" s="11">
        <v>2</v>
      </c>
      <c r="K96" s="11">
        <v>0</v>
      </c>
      <c r="L96" s="11">
        <v>2</v>
      </c>
      <c r="M96" s="11">
        <v>1</v>
      </c>
      <c r="N96" s="11">
        <v>0</v>
      </c>
      <c r="O96" s="11">
        <v>6</v>
      </c>
      <c r="P96" s="11">
        <v>8</v>
      </c>
      <c r="Q96" s="11">
        <v>0</v>
      </c>
      <c r="R96" s="11">
        <v>0</v>
      </c>
      <c r="S96" s="11">
        <v>2</v>
      </c>
      <c r="T96" s="11">
        <v>2</v>
      </c>
      <c r="U96" s="11">
        <v>0</v>
      </c>
      <c r="V96" s="11">
        <v>2</v>
      </c>
      <c r="W96" s="11">
        <v>0</v>
      </c>
      <c r="X96" s="11">
        <v>0</v>
      </c>
      <c r="Y96" s="11">
        <v>5</v>
      </c>
      <c r="Z96" s="11">
        <v>0</v>
      </c>
      <c r="AA96" s="11">
        <v>0</v>
      </c>
      <c r="AB96" s="68" t="s">
        <v>126</v>
      </c>
      <c r="AC96" s="39" t="s">
        <v>58</v>
      </c>
      <c r="AD96" s="40"/>
      <c r="AE96" s="43">
        <v>0</v>
      </c>
      <c r="AF96" s="43">
        <v>2939.5</v>
      </c>
      <c r="AG96" s="43">
        <v>5335.5</v>
      </c>
      <c r="AH96" s="42">
        <v>7032.8</v>
      </c>
      <c r="AI96" s="43">
        <v>0</v>
      </c>
      <c r="AJ96" s="43">
        <v>0</v>
      </c>
      <c r="AK96" s="43">
        <f t="shared" si="9"/>
        <v>15307.8</v>
      </c>
      <c r="AL96" s="41">
        <v>2021</v>
      </c>
    </row>
    <row r="97" spans="1:38" ht="76.5" customHeight="1">
      <c r="A97" s="11">
        <v>3</v>
      </c>
      <c r="B97" s="11">
        <v>1</v>
      </c>
      <c r="C97" s="11">
        <v>3</v>
      </c>
      <c r="D97" s="11">
        <v>0</v>
      </c>
      <c r="E97" s="11">
        <v>8</v>
      </c>
      <c r="F97" s="11">
        <v>0</v>
      </c>
      <c r="G97" s="11">
        <v>1</v>
      </c>
      <c r="H97" s="11">
        <v>0</v>
      </c>
      <c r="I97" s="11">
        <v>2</v>
      </c>
      <c r="J97" s="11">
        <v>2</v>
      </c>
      <c r="K97" s="11">
        <v>0</v>
      </c>
      <c r="L97" s="11">
        <v>2</v>
      </c>
      <c r="M97" s="11">
        <v>1</v>
      </c>
      <c r="N97" s="11">
        <v>0</v>
      </c>
      <c r="O97" s="11">
        <v>6</v>
      </c>
      <c r="P97" s="11">
        <v>8</v>
      </c>
      <c r="Q97" s="11">
        <v>0</v>
      </c>
      <c r="R97" s="11">
        <v>0</v>
      </c>
      <c r="S97" s="11">
        <v>2</v>
      </c>
      <c r="T97" s="11">
        <v>2</v>
      </c>
      <c r="U97" s="11">
        <v>0</v>
      </c>
      <c r="V97" s="11">
        <v>2</v>
      </c>
      <c r="W97" s="11">
        <v>0</v>
      </c>
      <c r="X97" s="11">
        <v>0</v>
      </c>
      <c r="Y97" s="11">
        <v>5</v>
      </c>
      <c r="Z97" s="11">
        <v>0</v>
      </c>
      <c r="AA97" s="11">
        <v>1</v>
      </c>
      <c r="AB97" s="36" t="s">
        <v>127</v>
      </c>
      <c r="AC97" s="11" t="s">
        <v>52</v>
      </c>
      <c r="AD97" s="7"/>
      <c r="AE97" s="59">
        <v>0</v>
      </c>
      <c r="AF97" s="59">
        <v>2</v>
      </c>
      <c r="AG97" s="59">
        <v>2</v>
      </c>
      <c r="AH97" s="59">
        <v>2</v>
      </c>
      <c r="AI97" s="59">
        <v>0</v>
      </c>
      <c r="AJ97" s="59">
        <v>0</v>
      </c>
      <c r="AK97" s="59">
        <v>4</v>
      </c>
      <c r="AL97" s="59">
        <v>2021</v>
      </c>
    </row>
    <row r="98" spans="1:38" ht="69" customHeight="1">
      <c r="A98" s="11">
        <v>3</v>
      </c>
      <c r="B98" s="11">
        <v>1</v>
      </c>
      <c r="C98" s="11">
        <v>3</v>
      </c>
      <c r="D98" s="11">
        <v>0</v>
      </c>
      <c r="E98" s="11">
        <v>7</v>
      </c>
      <c r="F98" s="11">
        <v>0</v>
      </c>
      <c r="G98" s="11">
        <v>3</v>
      </c>
      <c r="H98" s="11">
        <v>0</v>
      </c>
      <c r="I98" s="11">
        <v>2</v>
      </c>
      <c r="J98" s="11">
        <v>2</v>
      </c>
      <c r="K98" s="11">
        <v>0</v>
      </c>
      <c r="L98" s="11">
        <v>2</v>
      </c>
      <c r="M98" s="11">
        <v>1</v>
      </c>
      <c r="N98" s="11">
        <v>0</v>
      </c>
      <c r="O98" s="11">
        <v>6</v>
      </c>
      <c r="P98" s="11">
        <v>9</v>
      </c>
      <c r="Q98" s="11">
        <v>0</v>
      </c>
      <c r="R98" s="11">
        <v>0</v>
      </c>
      <c r="S98" s="11">
        <v>2</v>
      </c>
      <c r="T98" s="11">
        <v>2</v>
      </c>
      <c r="U98" s="11">
        <v>0</v>
      </c>
      <c r="V98" s="11">
        <v>2</v>
      </c>
      <c r="W98" s="11">
        <v>0</v>
      </c>
      <c r="X98" s="11">
        <v>0</v>
      </c>
      <c r="Y98" s="11">
        <v>6</v>
      </c>
      <c r="Z98" s="11">
        <v>0</v>
      </c>
      <c r="AA98" s="11">
        <v>0</v>
      </c>
      <c r="AB98" s="68" t="s">
        <v>128</v>
      </c>
      <c r="AC98" s="39" t="s">
        <v>58</v>
      </c>
      <c r="AD98" s="40"/>
      <c r="AE98" s="43">
        <v>0</v>
      </c>
      <c r="AF98" s="43">
        <v>253.4</v>
      </c>
      <c r="AG98" s="43">
        <v>527.6</v>
      </c>
      <c r="AH98" s="43">
        <v>527.6</v>
      </c>
      <c r="AI98" s="43">
        <v>0</v>
      </c>
      <c r="AJ98" s="43">
        <v>0</v>
      </c>
      <c r="AK98" s="43">
        <f t="shared" si="9"/>
        <v>1308.6</v>
      </c>
      <c r="AL98" s="41">
        <v>2021</v>
      </c>
    </row>
    <row r="99" spans="1:38" ht="59.25" customHeight="1">
      <c r="A99" s="11">
        <v>3</v>
      </c>
      <c r="B99" s="11">
        <v>1</v>
      </c>
      <c r="C99" s="11">
        <v>3</v>
      </c>
      <c r="D99" s="11">
        <v>0</v>
      </c>
      <c r="E99" s="11">
        <v>7</v>
      </c>
      <c r="F99" s="11">
        <v>0</v>
      </c>
      <c r="G99" s="11">
        <v>3</v>
      </c>
      <c r="H99" s="11">
        <v>0</v>
      </c>
      <c r="I99" s="11">
        <v>2</v>
      </c>
      <c r="J99" s="11">
        <v>2</v>
      </c>
      <c r="K99" s="11">
        <v>0</v>
      </c>
      <c r="L99" s="11">
        <v>2</v>
      </c>
      <c r="M99" s="11">
        <v>1</v>
      </c>
      <c r="N99" s="11">
        <v>0</v>
      </c>
      <c r="O99" s="11">
        <v>6</v>
      </c>
      <c r="P99" s="11">
        <v>9</v>
      </c>
      <c r="Q99" s="11">
        <v>0</v>
      </c>
      <c r="R99" s="11">
        <v>0</v>
      </c>
      <c r="S99" s="11">
        <v>2</v>
      </c>
      <c r="T99" s="11">
        <v>2</v>
      </c>
      <c r="U99" s="11">
        <v>0</v>
      </c>
      <c r="V99" s="11">
        <v>2</v>
      </c>
      <c r="W99" s="11">
        <v>0</v>
      </c>
      <c r="X99" s="11">
        <v>0</v>
      </c>
      <c r="Y99" s="11">
        <v>6</v>
      </c>
      <c r="Z99" s="11">
        <v>0</v>
      </c>
      <c r="AA99" s="11">
        <v>1</v>
      </c>
      <c r="AB99" s="36" t="s">
        <v>129</v>
      </c>
      <c r="AC99" s="11" t="s">
        <v>52</v>
      </c>
      <c r="AD99" s="7"/>
      <c r="AE99" s="59">
        <v>0</v>
      </c>
      <c r="AF99" s="59">
        <v>3</v>
      </c>
      <c r="AG99" s="59">
        <v>4</v>
      </c>
      <c r="AH99" s="59">
        <v>4</v>
      </c>
      <c r="AI99" s="59">
        <v>0</v>
      </c>
      <c r="AJ99" s="59">
        <v>0</v>
      </c>
      <c r="AK99" s="59">
        <f t="shared" si="9"/>
        <v>11</v>
      </c>
      <c r="AL99" s="59">
        <v>2021</v>
      </c>
    </row>
    <row r="100" spans="1:38" ht="44.25" customHeight="1">
      <c r="A100" s="11">
        <v>3</v>
      </c>
      <c r="B100" s="11">
        <v>1</v>
      </c>
      <c r="C100" s="11">
        <v>3</v>
      </c>
      <c r="D100" s="11">
        <v>0</v>
      </c>
      <c r="E100" s="11">
        <v>8</v>
      </c>
      <c r="F100" s="11">
        <v>0</v>
      </c>
      <c r="G100" s="11">
        <v>1</v>
      </c>
      <c r="H100" s="11">
        <v>0</v>
      </c>
      <c r="I100" s="11">
        <v>2</v>
      </c>
      <c r="J100" s="11">
        <v>2</v>
      </c>
      <c r="K100" s="11">
        <v>0</v>
      </c>
      <c r="L100" s="11">
        <v>2</v>
      </c>
      <c r="M100" s="11" t="s">
        <v>116</v>
      </c>
      <c r="N100" s="11">
        <v>5</v>
      </c>
      <c r="O100" s="11">
        <v>1</v>
      </c>
      <c r="P100" s="11">
        <v>9</v>
      </c>
      <c r="Q100" s="11">
        <v>2</v>
      </c>
      <c r="R100" s="11">
        <v>0</v>
      </c>
      <c r="S100" s="11">
        <v>2</v>
      </c>
      <c r="T100" s="11">
        <v>2</v>
      </c>
      <c r="U100" s="11">
        <v>0</v>
      </c>
      <c r="V100" s="11">
        <v>2</v>
      </c>
      <c r="W100" s="11">
        <v>0</v>
      </c>
      <c r="X100" s="11">
        <v>0</v>
      </c>
      <c r="Y100" s="11">
        <v>7</v>
      </c>
      <c r="Z100" s="11">
        <v>0</v>
      </c>
      <c r="AA100" s="11">
        <v>0</v>
      </c>
      <c r="AB100" s="38" t="s">
        <v>130</v>
      </c>
      <c r="AC100" s="39" t="s">
        <v>58</v>
      </c>
      <c r="AD100" s="40"/>
      <c r="AE100" s="43">
        <v>0</v>
      </c>
      <c r="AF100" s="43">
        <v>51.4</v>
      </c>
      <c r="AG100" s="43">
        <v>0</v>
      </c>
      <c r="AH100" s="43">
        <v>0</v>
      </c>
      <c r="AI100" s="43">
        <v>0</v>
      </c>
      <c r="AJ100" s="43">
        <v>0</v>
      </c>
      <c r="AK100" s="43">
        <f t="shared" si="9"/>
        <v>51.4</v>
      </c>
      <c r="AL100" s="41">
        <v>2021</v>
      </c>
    </row>
    <row r="101" spans="1:38" ht="67.5" customHeight="1">
      <c r="A101" s="11">
        <v>3</v>
      </c>
      <c r="B101" s="11">
        <v>1</v>
      </c>
      <c r="C101" s="11">
        <v>3</v>
      </c>
      <c r="D101" s="11">
        <v>0</v>
      </c>
      <c r="E101" s="11">
        <v>8</v>
      </c>
      <c r="F101" s="11">
        <v>0</v>
      </c>
      <c r="G101" s="11">
        <v>1</v>
      </c>
      <c r="H101" s="11">
        <v>0</v>
      </c>
      <c r="I101" s="11">
        <v>2</v>
      </c>
      <c r="J101" s="11">
        <v>2</v>
      </c>
      <c r="K101" s="11">
        <v>0</v>
      </c>
      <c r="L101" s="11">
        <v>2</v>
      </c>
      <c r="M101" s="11" t="s">
        <v>116</v>
      </c>
      <c r="N101" s="11">
        <v>5</v>
      </c>
      <c r="O101" s="11">
        <v>1</v>
      </c>
      <c r="P101" s="11">
        <v>9</v>
      </c>
      <c r="Q101" s="11">
        <v>2</v>
      </c>
      <c r="R101" s="11">
        <v>0</v>
      </c>
      <c r="S101" s="11">
        <v>2</v>
      </c>
      <c r="T101" s="11">
        <v>2</v>
      </c>
      <c r="U101" s="11">
        <v>0</v>
      </c>
      <c r="V101" s="11">
        <v>2</v>
      </c>
      <c r="W101" s="11">
        <v>0</v>
      </c>
      <c r="X101" s="11">
        <v>0</v>
      </c>
      <c r="Y101" s="11">
        <v>7</v>
      </c>
      <c r="Z101" s="11">
        <v>0</v>
      </c>
      <c r="AA101" s="11">
        <v>1</v>
      </c>
      <c r="AB101" s="36" t="s">
        <v>131</v>
      </c>
      <c r="AC101" s="11" t="s">
        <v>52</v>
      </c>
      <c r="AD101" s="7"/>
      <c r="AE101" s="59">
        <v>0</v>
      </c>
      <c r="AF101" s="59">
        <v>0</v>
      </c>
      <c r="AG101" s="59">
        <v>0</v>
      </c>
      <c r="AH101" s="59">
        <v>0</v>
      </c>
      <c r="AI101" s="59">
        <v>0</v>
      </c>
      <c r="AJ101" s="59">
        <v>0</v>
      </c>
      <c r="AK101" s="59">
        <f t="shared" si="9"/>
        <v>0</v>
      </c>
      <c r="AL101" s="59">
        <v>2021</v>
      </c>
    </row>
    <row r="102" spans="1:38" ht="168" customHeight="1">
      <c r="A102" s="11">
        <v>3</v>
      </c>
      <c r="B102" s="11">
        <v>1</v>
      </c>
      <c r="C102" s="11">
        <v>3</v>
      </c>
      <c r="D102" s="11">
        <v>0</v>
      </c>
      <c r="E102" s="11">
        <v>8</v>
      </c>
      <c r="F102" s="11">
        <v>0</v>
      </c>
      <c r="G102" s="11">
        <v>1</v>
      </c>
      <c r="H102" s="11">
        <v>0</v>
      </c>
      <c r="I102" s="11">
        <v>2</v>
      </c>
      <c r="J102" s="11">
        <v>2</v>
      </c>
      <c r="K102" s="11">
        <v>0</v>
      </c>
      <c r="L102" s="11">
        <v>2</v>
      </c>
      <c r="M102" s="11" t="s">
        <v>119</v>
      </c>
      <c r="N102" s="11">
        <v>5</v>
      </c>
      <c r="O102" s="11">
        <v>1</v>
      </c>
      <c r="P102" s="11">
        <v>9</v>
      </c>
      <c r="Q102" s="11">
        <v>2</v>
      </c>
      <c r="R102" s="11">
        <v>0</v>
      </c>
      <c r="S102" s="11">
        <v>2</v>
      </c>
      <c r="T102" s="11">
        <v>2</v>
      </c>
      <c r="U102" s="11">
        <v>0</v>
      </c>
      <c r="V102" s="11">
        <v>2</v>
      </c>
      <c r="W102" s="11">
        <v>0</v>
      </c>
      <c r="X102" s="11">
        <v>0</v>
      </c>
      <c r="Y102" s="11">
        <v>8</v>
      </c>
      <c r="Z102" s="11">
        <v>0</v>
      </c>
      <c r="AA102" s="11">
        <v>0</v>
      </c>
      <c r="AB102" s="38" t="s">
        <v>132</v>
      </c>
      <c r="AC102" s="39" t="s">
        <v>58</v>
      </c>
      <c r="AD102" s="40"/>
      <c r="AE102" s="43">
        <v>0</v>
      </c>
      <c r="AF102" s="43">
        <v>51.4</v>
      </c>
      <c r="AG102" s="43">
        <v>0</v>
      </c>
      <c r="AH102" s="69">
        <v>0</v>
      </c>
      <c r="AI102" s="43">
        <v>0</v>
      </c>
      <c r="AJ102" s="43">
        <v>0</v>
      </c>
      <c r="AK102" s="43">
        <f t="shared" si="9"/>
        <v>51.4</v>
      </c>
      <c r="AL102" s="41">
        <v>2021</v>
      </c>
    </row>
    <row r="103" spans="1:38" ht="97.5" customHeight="1">
      <c r="A103" s="11">
        <v>3</v>
      </c>
      <c r="B103" s="11">
        <v>1</v>
      </c>
      <c r="C103" s="11">
        <v>3</v>
      </c>
      <c r="D103" s="11">
        <v>0</v>
      </c>
      <c r="E103" s="11">
        <v>8</v>
      </c>
      <c r="F103" s="11">
        <v>0</v>
      </c>
      <c r="G103" s="11">
        <v>1</v>
      </c>
      <c r="H103" s="11">
        <v>0</v>
      </c>
      <c r="I103" s="11">
        <v>2</v>
      </c>
      <c r="J103" s="11">
        <v>2</v>
      </c>
      <c r="K103" s="11">
        <v>0</v>
      </c>
      <c r="L103" s="11">
        <v>2</v>
      </c>
      <c r="M103" s="11" t="s">
        <v>119</v>
      </c>
      <c r="N103" s="11">
        <v>5</v>
      </c>
      <c r="O103" s="11">
        <v>1</v>
      </c>
      <c r="P103" s="11">
        <v>9</v>
      </c>
      <c r="Q103" s="11">
        <v>2</v>
      </c>
      <c r="R103" s="11">
        <v>0</v>
      </c>
      <c r="S103" s="11">
        <v>2</v>
      </c>
      <c r="T103" s="11">
        <v>2</v>
      </c>
      <c r="U103" s="11">
        <v>0</v>
      </c>
      <c r="V103" s="11">
        <v>2</v>
      </c>
      <c r="W103" s="11">
        <v>0</v>
      </c>
      <c r="X103" s="11">
        <v>0</v>
      </c>
      <c r="Y103" s="11">
        <v>8</v>
      </c>
      <c r="Z103" s="11">
        <v>0</v>
      </c>
      <c r="AA103" s="11">
        <v>1</v>
      </c>
      <c r="AB103" s="36" t="s">
        <v>133</v>
      </c>
      <c r="AC103" s="11" t="s">
        <v>52</v>
      </c>
      <c r="AD103" s="7"/>
      <c r="AE103" s="59">
        <v>0</v>
      </c>
      <c r="AF103" s="59">
        <v>0</v>
      </c>
      <c r="AG103" s="59">
        <v>0</v>
      </c>
      <c r="AH103" s="59">
        <v>0</v>
      </c>
      <c r="AI103" s="59">
        <v>0</v>
      </c>
      <c r="AJ103" s="59">
        <v>0</v>
      </c>
      <c r="AK103" s="59">
        <v>0</v>
      </c>
      <c r="AL103" s="59">
        <v>2021</v>
      </c>
    </row>
    <row r="104" spans="1:38" ht="91.5" customHeight="1">
      <c r="A104" s="11">
        <v>3</v>
      </c>
      <c r="B104" s="11">
        <v>1</v>
      </c>
      <c r="C104" s="11">
        <v>3</v>
      </c>
      <c r="D104" s="11">
        <v>0</v>
      </c>
      <c r="E104" s="11">
        <v>8</v>
      </c>
      <c r="F104" s="11">
        <v>0</v>
      </c>
      <c r="G104" s="11">
        <v>1</v>
      </c>
      <c r="H104" s="11">
        <v>0</v>
      </c>
      <c r="I104" s="11">
        <v>2</v>
      </c>
      <c r="J104" s="11">
        <v>2</v>
      </c>
      <c r="K104" s="11">
        <v>0</v>
      </c>
      <c r="L104" s="11">
        <v>2</v>
      </c>
      <c r="M104" s="11" t="s">
        <v>116</v>
      </c>
      <c r="N104" s="11">
        <v>5</v>
      </c>
      <c r="O104" s="11">
        <v>1</v>
      </c>
      <c r="P104" s="11">
        <v>9</v>
      </c>
      <c r="Q104" s="11">
        <v>3</v>
      </c>
      <c r="R104" s="11">
        <v>0</v>
      </c>
      <c r="S104" s="11">
        <v>2</v>
      </c>
      <c r="T104" s="11">
        <v>2</v>
      </c>
      <c r="U104" s="11">
        <v>0</v>
      </c>
      <c r="V104" s="11">
        <v>2</v>
      </c>
      <c r="W104" s="11">
        <v>0</v>
      </c>
      <c r="X104" s="11">
        <v>0</v>
      </c>
      <c r="Y104" s="11">
        <v>9</v>
      </c>
      <c r="Z104" s="11">
        <v>0</v>
      </c>
      <c r="AA104" s="11">
        <v>0</v>
      </c>
      <c r="AB104" s="38" t="s">
        <v>134</v>
      </c>
      <c r="AC104" s="39" t="s">
        <v>58</v>
      </c>
      <c r="AD104" s="40"/>
      <c r="AE104" s="43">
        <v>0</v>
      </c>
      <c r="AF104" s="43">
        <v>100</v>
      </c>
      <c r="AG104" s="43">
        <v>0</v>
      </c>
      <c r="AH104" s="43">
        <v>0</v>
      </c>
      <c r="AI104" s="43">
        <v>0</v>
      </c>
      <c r="AJ104" s="43">
        <v>0</v>
      </c>
      <c r="AK104" s="43">
        <f aca="true" t="shared" si="10" ref="AK104:AK113">SUM(AF104:AJ104)</f>
        <v>100</v>
      </c>
      <c r="AL104" s="41">
        <v>2021</v>
      </c>
    </row>
    <row r="105" spans="1:38" ht="91.5" customHeight="1">
      <c r="A105" s="11">
        <v>3</v>
      </c>
      <c r="B105" s="11">
        <v>1</v>
      </c>
      <c r="C105" s="11">
        <v>3</v>
      </c>
      <c r="D105" s="11">
        <v>0</v>
      </c>
      <c r="E105" s="11">
        <v>8</v>
      </c>
      <c r="F105" s="11">
        <v>0</v>
      </c>
      <c r="G105" s="11">
        <v>1</v>
      </c>
      <c r="H105" s="11">
        <v>0</v>
      </c>
      <c r="I105" s="11">
        <v>2</v>
      </c>
      <c r="J105" s="11">
        <v>2</v>
      </c>
      <c r="K105" s="11">
        <v>0</v>
      </c>
      <c r="L105" s="11">
        <v>2</v>
      </c>
      <c r="M105" s="11" t="s">
        <v>116</v>
      </c>
      <c r="N105" s="11">
        <v>5</v>
      </c>
      <c r="O105" s="11">
        <v>1</v>
      </c>
      <c r="P105" s="11">
        <v>9</v>
      </c>
      <c r="Q105" s="11">
        <v>3</v>
      </c>
      <c r="R105" s="11">
        <v>0</v>
      </c>
      <c r="S105" s="11">
        <v>2</v>
      </c>
      <c r="T105" s="11">
        <v>2</v>
      </c>
      <c r="U105" s="11">
        <v>0</v>
      </c>
      <c r="V105" s="11">
        <v>2</v>
      </c>
      <c r="W105" s="11">
        <v>0</v>
      </c>
      <c r="X105" s="11">
        <v>0</v>
      </c>
      <c r="Y105" s="11">
        <v>9</v>
      </c>
      <c r="Z105" s="11">
        <v>0</v>
      </c>
      <c r="AA105" s="11">
        <v>1</v>
      </c>
      <c r="AB105" s="36" t="s">
        <v>135</v>
      </c>
      <c r="AC105" s="11" t="s">
        <v>52</v>
      </c>
      <c r="AD105" s="7"/>
      <c r="AE105" s="59">
        <v>0</v>
      </c>
      <c r="AF105" s="59">
        <v>1</v>
      </c>
      <c r="AG105" s="59">
        <v>0</v>
      </c>
      <c r="AH105" s="59">
        <v>0</v>
      </c>
      <c r="AI105" s="59">
        <v>0</v>
      </c>
      <c r="AJ105" s="59">
        <v>0</v>
      </c>
      <c r="AK105" s="59">
        <f t="shared" si="10"/>
        <v>1</v>
      </c>
      <c r="AL105" s="59">
        <v>2021</v>
      </c>
    </row>
    <row r="106" spans="1:38" ht="78" customHeight="1">
      <c r="A106" s="11">
        <v>3</v>
      </c>
      <c r="B106" s="11">
        <v>1</v>
      </c>
      <c r="C106" s="11">
        <v>3</v>
      </c>
      <c r="D106" s="11">
        <v>0</v>
      </c>
      <c r="E106" s="11">
        <v>8</v>
      </c>
      <c r="F106" s="11">
        <v>0</v>
      </c>
      <c r="G106" s="11">
        <v>1</v>
      </c>
      <c r="H106" s="11">
        <v>0</v>
      </c>
      <c r="I106" s="11">
        <v>2</v>
      </c>
      <c r="J106" s="11">
        <v>2</v>
      </c>
      <c r="K106" s="11">
        <v>0</v>
      </c>
      <c r="L106" s="11">
        <v>2</v>
      </c>
      <c r="M106" s="11" t="s">
        <v>119</v>
      </c>
      <c r="N106" s="11">
        <v>5</v>
      </c>
      <c r="O106" s="11">
        <v>1</v>
      </c>
      <c r="P106" s="11">
        <v>9</v>
      </c>
      <c r="Q106" s="11">
        <v>3</v>
      </c>
      <c r="R106" s="11">
        <v>0</v>
      </c>
      <c r="S106" s="11">
        <v>2</v>
      </c>
      <c r="T106" s="11">
        <v>2</v>
      </c>
      <c r="U106" s="11">
        <v>0</v>
      </c>
      <c r="V106" s="11">
        <v>2</v>
      </c>
      <c r="W106" s="11">
        <v>0</v>
      </c>
      <c r="X106" s="11">
        <v>1</v>
      </c>
      <c r="Y106" s="11">
        <v>0</v>
      </c>
      <c r="Z106" s="11">
        <v>0</v>
      </c>
      <c r="AA106" s="11">
        <v>0</v>
      </c>
      <c r="AB106" s="38" t="s">
        <v>136</v>
      </c>
      <c r="AC106" s="39" t="s">
        <v>58</v>
      </c>
      <c r="AD106" s="40"/>
      <c r="AE106" s="43">
        <v>0</v>
      </c>
      <c r="AF106" s="43">
        <v>5</v>
      </c>
      <c r="AG106" s="43">
        <v>0</v>
      </c>
      <c r="AH106" s="69">
        <v>0</v>
      </c>
      <c r="AI106" s="43">
        <v>0</v>
      </c>
      <c r="AJ106" s="43">
        <v>0</v>
      </c>
      <c r="AK106" s="43">
        <f t="shared" si="10"/>
        <v>5</v>
      </c>
      <c r="AL106" s="41">
        <v>2021</v>
      </c>
    </row>
    <row r="107" spans="1:38" ht="88.5" customHeight="1">
      <c r="A107" s="11">
        <v>3</v>
      </c>
      <c r="B107" s="11">
        <v>1</v>
      </c>
      <c r="C107" s="11">
        <v>3</v>
      </c>
      <c r="D107" s="11">
        <v>0</v>
      </c>
      <c r="E107" s="11">
        <v>8</v>
      </c>
      <c r="F107" s="11">
        <v>0</v>
      </c>
      <c r="G107" s="11">
        <v>1</v>
      </c>
      <c r="H107" s="11">
        <v>0</v>
      </c>
      <c r="I107" s="11">
        <v>2</v>
      </c>
      <c r="J107" s="11">
        <v>2</v>
      </c>
      <c r="K107" s="11">
        <v>0</v>
      </c>
      <c r="L107" s="11">
        <v>2</v>
      </c>
      <c r="M107" s="11" t="s">
        <v>119</v>
      </c>
      <c r="N107" s="11">
        <v>5</v>
      </c>
      <c r="O107" s="11">
        <v>1</v>
      </c>
      <c r="P107" s="11">
        <v>9</v>
      </c>
      <c r="Q107" s="11">
        <v>3</v>
      </c>
      <c r="R107" s="11">
        <v>0</v>
      </c>
      <c r="S107" s="11">
        <v>2</v>
      </c>
      <c r="T107" s="11">
        <v>2</v>
      </c>
      <c r="U107" s="11">
        <v>0</v>
      </c>
      <c r="V107" s="11">
        <v>2</v>
      </c>
      <c r="W107" s="11">
        <v>0</v>
      </c>
      <c r="X107" s="11">
        <v>1</v>
      </c>
      <c r="Y107" s="11">
        <v>0</v>
      </c>
      <c r="Z107" s="11">
        <v>0</v>
      </c>
      <c r="AA107" s="11">
        <v>1</v>
      </c>
      <c r="AB107" s="36" t="s">
        <v>135</v>
      </c>
      <c r="AC107" s="11" t="s">
        <v>52</v>
      </c>
      <c r="AD107" s="7"/>
      <c r="AE107" s="59">
        <v>0</v>
      </c>
      <c r="AF107" s="59">
        <v>1</v>
      </c>
      <c r="AG107" s="59">
        <v>1</v>
      </c>
      <c r="AH107" s="59">
        <v>1</v>
      </c>
      <c r="AI107" s="59">
        <v>0</v>
      </c>
      <c r="AJ107" s="59">
        <v>0</v>
      </c>
      <c r="AK107" s="59">
        <f t="shared" si="10"/>
        <v>3</v>
      </c>
      <c r="AL107" s="59">
        <v>2021</v>
      </c>
    </row>
    <row r="108" spans="1:38" ht="90.75" customHeight="1">
      <c r="A108" s="11">
        <v>3</v>
      </c>
      <c r="B108" s="11">
        <v>1</v>
      </c>
      <c r="C108" s="11">
        <v>3</v>
      </c>
      <c r="D108" s="11">
        <v>0</v>
      </c>
      <c r="E108" s="11">
        <v>8</v>
      </c>
      <c r="F108" s="11">
        <v>0</v>
      </c>
      <c r="G108" s="11">
        <v>1</v>
      </c>
      <c r="H108" s="11">
        <v>0</v>
      </c>
      <c r="I108" s="11">
        <v>2</v>
      </c>
      <c r="J108" s="11">
        <v>2</v>
      </c>
      <c r="K108" s="11">
        <v>0</v>
      </c>
      <c r="L108" s="11">
        <v>2</v>
      </c>
      <c r="M108" s="11" t="s">
        <v>116</v>
      </c>
      <c r="N108" s="11">
        <v>5</v>
      </c>
      <c r="O108" s="11">
        <v>1</v>
      </c>
      <c r="P108" s="11">
        <v>9</v>
      </c>
      <c r="Q108" s="11">
        <v>4</v>
      </c>
      <c r="R108" s="11">
        <v>0</v>
      </c>
      <c r="S108" s="11">
        <v>2</v>
      </c>
      <c r="T108" s="11">
        <v>2</v>
      </c>
      <c r="U108" s="11">
        <v>0</v>
      </c>
      <c r="V108" s="11">
        <v>2</v>
      </c>
      <c r="W108" s="11">
        <v>0</v>
      </c>
      <c r="X108" s="11">
        <v>1</v>
      </c>
      <c r="Y108" s="11">
        <v>1</v>
      </c>
      <c r="Z108" s="11">
        <v>0</v>
      </c>
      <c r="AA108" s="11">
        <v>0</v>
      </c>
      <c r="AB108" s="38" t="s">
        <v>137</v>
      </c>
      <c r="AC108" s="39" t="s">
        <v>58</v>
      </c>
      <c r="AD108" s="70"/>
      <c r="AE108" s="43">
        <v>0</v>
      </c>
      <c r="AF108" s="43">
        <v>50</v>
      </c>
      <c r="AG108" s="43">
        <v>0</v>
      </c>
      <c r="AH108" s="43">
        <v>0</v>
      </c>
      <c r="AI108" s="43">
        <v>0</v>
      </c>
      <c r="AJ108" s="43">
        <v>0</v>
      </c>
      <c r="AK108" s="43">
        <f t="shared" si="10"/>
        <v>50</v>
      </c>
      <c r="AL108" s="41">
        <v>2021</v>
      </c>
    </row>
    <row r="109" spans="1:38" ht="90" customHeight="1">
      <c r="A109" s="11">
        <v>3</v>
      </c>
      <c r="B109" s="11">
        <v>1</v>
      </c>
      <c r="C109" s="11">
        <v>3</v>
      </c>
      <c r="D109" s="11">
        <v>0</v>
      </c>
      <c r="E109" s="11">
        <v>8</v>
      </c>
      <c r="F109" s="11">
        <v>0</v>
      </c>
      <c r="G109" s="11">
        <v>1</v>
      </c>
      <c r="H109" s="11">
        <v>0</v>
      </c>
      <c r="I109" s="11">
        <v>2</v>
      </c>
      <c r="J109" s="11">
        <v>2</v>
      </c>
      <c r="K109" s="11">
        <v>0</v>
      </c>
      <c r="L109" s="11">
        <v>2</v>
      </c>
      <c r="M109" s="11" t="s">
        <v>116</v>
      </c>
      <c r="N109" s="11">
        <v>5</v>
      </c>
      <c r="O109" s="11">
        <v>1</v>
      </c>
      <c r="P109" s="11">
        <v>9</v>
      </c>
      <c r="Q109" s="11">
        <v>4</v>
      </c>
      <c r="R109" s="11">
        <v>0</v>
      </c>
      <c r="S109" s="11">
        <v>2</v>
      </c>
      <c r="T109" s="11">
        <v>2</v>
      </c>
      <c r="U109" s="11">
        <v>0</v>
      </c>
      <c r="V109" s="11">
        <v>2</v>
      </c>
      <c r="W109" s="11">
        <v>0</v>
      </c>
      <c r="X109" s="11">
        <v>1</v>
      </c>
      <c r="Y109" s="11">
        <v>1</v>
      </c>
      <c r="Z109" s="11">
        <v>0</v>
      </c>
      <c r="AA109" s="11">
        <v>1</v>
      </c>
      <c r="AB109" s="36" t="s">
        <v>138</v>
      </c>
      <c r="AC109" s="11" t="s">
        <v>52</v>
      </c>
      <c r="AD109" s="7"/>
      <c r="AE109" s="59">
        <v>0</v>
      </c>
      <c r="AF109" s="59">
        <v>1</v>
      </c>
      <c r="AG109" s="59">
        <v>0</v>
      </c>
      <c r="AH109" s="59">
        <v>0</v>
      </c>
      <c r="AI109" s="59">
        <v>0</v>
      </c>
      <c r="AJ109" s="59">
        <v>0</v>
      </c>
      <c r="AK109" s="59">
        <f t="shared" si="10"/>
        <v>1</v>
      </c>
      <c r="AL109" s="59">
        <v>2021</v>
      </c>
    </row>
    <row r="110" spans="1:38" ht="118.5" customHeight="1">
      <c r="A110" s="11">
        <v>3</v>
      </c>
      <c r="B110" s="11">
        <v>1</v>
      </c>
      <c r="C110" s="11">
        <v>3</v>
      </c>
      <c r="D110" s="11">
        <v>0</v>
      </c>
      <c r="E110" s="11">
        <v>8</v>
      </c>
      <c r="F110" s="11">
        <v>0</v>
      </c>
      <c r="G110" s="11">
        <v>1</v>
      </c>
      <c r="H110" s="11">
        <v>0</v>
      </c>
      <c r="I110" s="11">
        <v>2</v>
      </c>
      <c r="J110" s="11">
        <v>2</v>
      </c>
      <c r="K110" s="11">
        <v>0</v>
      </c>
      <c r="L110" s="11">
        <v>2</v>
      </c>
      <c r="M110" s="11" t="s">
        <v>119</v>
      </c>
      <c r="N110" s="11">
        <v>5</v>
      </c>
      <c r="O110" s="11">
        <v>1</v>
      </c>
      <c r="P110" s="11">
        <v>9</v>
      </c>
      <c r="Q110" s="11">
        <v>4</v>
      </c>
      <c r="R110" s="11">
        <v>0</v>
      </c>
      <c r="S110" s="11">
        <v>2</v>
      </c>
      <c r="T110" s="11">
        <v>2</v>
      </c>
      <c r="U110" s="11">
        <v>0</v>
      </c>
      <c r="V110" s="11">
        <v>2</v>
      </c>
      <c r="W110" s="11">
        <v>0</v>
      </c>
      <c r="X110" s="11">
        <v>1</v>
      </c>
      <c r="Y110" s="11">
        <v>2</v>
      </c>
      <c r="Z110" s="11">
        <v>0</v>
      </c>
      <c r="AA110" s="11">
        <v>0</v>
      </c>
      <c r="AB110" s="38" t="s">
        <v>139</v>
      </c>
      <c r="AC110" s="39" t="s">
        <v>58</v>
      </c>
      <c r="AD110" s="70"/>
      <c r="AE110" s="43">
        <v>0</v>
      </c>
      <c r="AF110" s="43">
        <v>0.5</v>
      </c>
      <c r="AG110" s="43">
        <v>0</v>
      </c>
      <c r="AH110" s="69">
        <v>0</v>
      </c>
      <c r="AI110" s="43">
        <v>0</v>
      </c>
      <c r="AJ110" s="43">
        <v>0</v>
      </c>
      <c r="AK110" s="43">
        <f t="shared" si="10"/>
        <v>0.5</v>
      </c>
      <c r="AL110" s="41">
        <v>2021</v>
      </c>
    </row>
    <row r="111" spans="1:38" ht="409.5">
      <c r="A111" s="11">
        <v>3</v>
      </c>
      <c r="B111" s="11">
        <v>1</v>
      </c>
      <c r="C111" s="11">
        <v>3</v>
      </c>
      <c r="D111" s="11">
        <v>0</v>
      </c>
      <c r="E111" s="11">
        <v>8</v>
      </c>
      <c r="F111" s="11">
        <v>0</v>
      </c>
      <c r="G111" s="11">
        <v>1</v>
      </c>
      <c r="H111" s="11">
        <v>0</v>
      </c>
      <c r="I111" s="11">
        <v>2</v>
      </c>
      <c r="J111" s="11">
        <v>2</v>
      </c>
      <c r="K111" s="11">
        <v>0</v>
      </c>
      <c r="L111" s="11">
        <v>2</v>
      </c>
      <c r="M111" s="11" t="s">
        <v>119</v>
      </c>
      <c r="N111" s="11">
        <v>5</v>
      </c>
      <c r="O111" s="11">
        <v>1</v>
      </c>
      <c r="P111" s="11">
        <v>9</v>
      </c>
      <c r="Q111" s="11">
        <v>4</v>
      </c>
      <c r="R111" s="11">
        <v>0</v>
      </c>
      <c r="S111" s="11">
        <v>2</v>
      </c>
      <c r="T111" s="11">
        <v>2</v>
      </c>
      <c r="U111" s="11">
        <v>0</v>
      </c>
      <c r="V111" s="11">
        <v>2</v>
      </c>
      <c r="W111" s="11">
        <v>0</v>
      </c>
      <c r="X111" s="11">
        <v>1</v>
      </c>
      <c r="Y111" s="11">
        <v>2</v>
      </c>
      <c r="Z111" s="11">
        <v>0</v>
      </c>
      <c r="AA111" s="11">
        <v>1</v>
      </c>
      <c r="AB111" s="36" t="s">
        <v>138</v>
      </c>
      <c r="AC111" s="11" t="s">
        <v>52</v>
      </c>
      <c r="AD111" s="7"/>
      <c r="AE111" s="59">
        <v>0</v>
      </c>
      <c r="AF111" s="59">
        <v>1</v>
      </c>
      <c r="AG111" s="59">
        <v>0</v>
      </c>
      <c r="AH111" s="59">
        <v>1</v>
      </c>
      <c r="AI111" s="59">
        <v>0</v>
      </c>
      <c r="AJ111" s="59">
        <v>0</v>
      </c>
      <c r="AK111" s="59">
        <f t="shared" si="10"/>
        <v>2</v>
      </c>
      <c r="AL111" s="59">
        <v>2021</v>
      </c>
    </row>
    <row r="112" spans="1:38" ht="45" customHeight="1">
      <c r="A112" s="11">
        <v>3</v>
      </c>
      <c r="B112" s="11">
        <v>1</v>
      </c>
      <c r="C112" s="11">
        <v>3</v>
      </c>
      <c r="D112" s="11">
        <v>0</v>
      </c>
      <c r="E112" s="11">
        <v>8</v>
      </c>
      <c r="F112" s="11">
        <v>0</v>
      </c>
      <c r="G112" s="11">
        <v>1</v>
      </c>
      <c r="H112" s="11">
        <v>0</v>
      </c>
      <c r="I112" s="11">
        <v>2</v>
      </c>
      <c r="J112" s="11">
        <v>2</v>
      </c>
      <c r="K112" s="11">
        <v>0</v>
      </c>
      <c r="L112" s="11">
        <v>2</v>
      </c>
      <c r="M112" s="11">
        <v>2</v>
      </c>
      <c r="N112" s="11">
        <v>0</v>
      </c>
      <c r="O112" s="11">
        <v>0</v>
      </c>
      <c r="P112" s="11">
        <v>5</v>
      </c>
      <c r="Q112" s="11" t="s">
        <v>140</v>
      </c>
      <c r="R112" s="11">
        <v>0</v>
      </c>
      <c r="S112" s="11">
        <v>2</v>
      </c>
      <c r="T112" s="11">
        <v>2</v>
      </c>
      <c r="U112" s="11">
        <v>0</v>
      </c>
      <c r="V112" s="11">
        <v>2</v>
      </c>
      <c r="W112" s="11">
        <v>0</v>
      </c>
      <c r="X112" s="11">
        <v>1</v>
      </c>
      <c r="Y112" s="11">
        <v>3</v>
      </c>
      <c r="Z112" s="11">
        <v>0</v>
      </c>
      <c r="AA112" s="11">
        <v>0</v>
      </c>
      <c r="AB112" s="38" t="s">
        <v>141</v>
      </c>
      <c r="AC112" s="39" t="s">
        <v>58</v>
      </c>
      <c r="AD112" s="40"/>
      <c r="AE112" s="43">
        <v>1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f t="shared" si="10"/>
        <v>0</v>
      </c>
      <c r="AL112" s="41">
        <v>2021</v>
      </c>
    </row>
    <row r="113" spans="1:38" ht="53.25" customHeight="1">
      <c r="A113" s="11">
        <v>3</v>
      </c>
      <c r="B113" s="11">
        <v>1</v>
      </c>
      <c r="C113" s="11">
        <v>3</v>
      </c>
      <c r="D113" s="11">
        <v>0</v>
      </c>
      <c r="E113" s="11">
        <v>8</v>
      </c>
      <c r="F113" s="11">
        <v>0</v>
      </c>
      <c r="G113" s="11">
        <v>1</v>
      </c>
      <c r="H113" s="11">
        <v>0</v>
      </c>
      <c r="I113" s="11">
        <v>2</v>
      </c>
      <c r="J113" s="11">
        <v>2</v>
      </c>
      <c r="K113" s="11">
        <v>0</v>
      </c>
      <c r="L113" s="11">
        <v>2</v>
      </c>
      <c r="M113" s="11">
        <v>2</v>
      </c>
      <c r="N113" s="11">
        <v>0</v>
      </c>
      <c r="O113" s="11">
        <v>0</v>
      </c>
      <c r="P113" s="11">
        <v>5</v>
      </c>
      <c r="Q113" s="11" t="s">
        <v>140</v>
      </c>
      <c r="R113" s="11">
        <v>0</v>
      </c>
      <c r="S113" s="11">
        <v>2</v>
      </c>
      <c r="T113" s="11">
        <v>2</v>
      </c>
      <c r="U113" s="11">
        <v>0</v>
      </c>
      <c r="V113" s="11">
        <v>2</v>
      </c>
      <c r="W113" s="11">
        <v>0</v>
      </c>
      <c r="X113" s="11">
        <v>1</v>
      </c>
      <c r="Y113" s="11">
        <v>3</v>
      </c>
      <c r="Z113" s="11">
        <v>0</v>
      </c>
      <c r="AA113" s="11">
        <v>1</v>
      </c>
      <c r="AB113" s="36" t="s">
        <v>142</v>
      </c>
      <c r="AC113" s="11" t="s">
        <v>52</v>
      </c>
      <c r="AD113" s="7"/>
      <c r="AE113" s="18">
        <v>1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f t="shared" si="10"/>
        <v>0</v>
      </c>
      <c r="AL113" s="18">
        <v>2021</v>
      </c>
    </row>
    <row r="114" spans="1:38" ht="64.5" customHeight="1">
      <c r="A114" s="11">
        <v>3</v>
      </c>
      <c r="B114" s="11">
        <v>1</v>
      </c>
      <c r="C114" s="11">
        <v>3</v>
      </c>
      <c r="D114" s="11">
        <v>0</v>
      </c>
      <c r="E114" s="11">
        <v>8</v>
      </c>
      <c r="F114" s="11">
        <v>0</v>
      </c>
      <c r="G114" s="11">
        <v>1</v>
      </c>
      <c r="H114" s="11">
        <v>0</v>
      </c>
      <c r="I114" s="11">
        <v>2</v>
      </c>
      <c r="J114" s="11">
        <v>2</v>
      </c>
      <c r="K114" s="11">
        <v>0</v>
      </c>
      <c r="L114" s="11">
        <v>2</v>
      </c>
      <c r="M114" s="11" t="s">
        <v>143</v>
      </c>
      <c r="N114" s="11">
        <v>0</v>
      </c>
      <c r="O114" s="11">
        <v>6</v>
      </c>
      <c r="P114" s="11">
        <v>8</v>
      </c>
      <c r="Q114" s="11">
        <v>0</v>
      </c>
      <c r="R114" s="11">
        <v>0</v>
      </c>
      <c r="S114" s="11">
        <v>2</v>
      </c>
      <c r="T114" s="11">
        <v>2</v>
      </c>
      <c r="U114" s="11">
        <v>0</v>
      </c>
      <c r="V114" s="11">
        <v>2</v>
      </c>
      <c r="W114" s="11">
        <v>0</v>
      </c>
      <c r="X114" s="11">
        <v>1</v>
      </c>
      <c r="Y114" s="11">
        <v>4</v>
      </c>
      <c r="Z114" s="11">
        <v>0</v>
      </c>
      <c r="AA114" s="11">
        <v>0</v>
      </c>
      <c r="AB114" s="68" t="s">
        <v>144</v>
      </c>
      <c r="AC114" s="39" t="s">
        <v>58</v>
      </c>
      <c r="AD114" s="7"/>
      <c r="AE114" s="43">
        <v>0</v>
      </c>
      <c r="AF114" s="43">
        <v>16</v>
      </c>
      <c r="AG114" s="43">
        <v>32.2</v>
      </c>
      <c r="AH114" s="42">
        <v>42.6</v>
      </c>
      <c r="AI114" s="43">
        <v>0</v>
      </c>
      <c r="AJ114" s="43">
        <v>0</v>
      </c>
      <c r="AK114" s="43">
        <f>SUM(AF114:AJ114)</f>
        <v>90.80000000000001</v>
      </c>
      <c r="AL114" s="41">
        <v>2021</v>
      </c>
    </row>
    <row r="115" spans="1:38" ht="64.5" customHeight="1">
      <c r="A115" s="11">
        <v>3</v>
      </c>
      <c r="B115" s="11">
        <v>1</v>
      </c>
      <c r="C115" s="11">
        <v>3</v>
      </c>
      <c r="D115" s="11">
        <v>0</v>
      </c>
      <c r="E115" s="11">
        <v>8</v>
      </c>
      <c r="F115" s="11">
        <v>0</v>
      </c>
      <c r="G115" s="11">
        <v>1</v>
      </c>
      <c r="H115" s="11">
        <v>0</v>
      </c>
      <c r="I115" s="11">
        <v>2</v>
      </c>
      <c r="J115" s="11">
        <v>2</v>
      </c>
      <c r="K115" s="11">
        <v>0</v>
      </c>
      <c r="L115" s="11">
        <v>2</v>
      </c>
      <c r="M115" s="11" t="s">
        <v>143</v>
      </c>
      <c r="N115" s="11">
        <v>0</v>
      </c>
      <c r="O115" s="11">
        <v>6</v>
      </c>
      <c r="P115" s="11">
        <v>8</v>
      </c>
      <c r="Q115" s="11">
        <v>0</v>
      </c>
      <c r="R115" s="11">
        <v>0</v>
      </c>
      <c r="S115" s="11">
        <v>2</v>
      </c>
      <c r="T115" s="11">
        <v>2</v>
      </c>
      <c r="U115" s="11">
        <v>0</v>
      </c>
      <c r="V115" s="11">
        <v>2</v>
      </c>
      <c r="W115" s="11">
        <v>0</v>
      </c>
      <c r="X115" s="11">
        <v>1</v>
      </c>
      <c r="Y115" s="11">
        <v>4</v>
      </c>
      <c r="Z115" s="11">
        <v>0</v>
      </c>
      <c r="AA115" s="11">
        <v>1</v>
      </c>
      <c r="AB115" s="36" t="s">
        <v>145</v>
      </c>
      <c r="AC115" s="45" t="s">
        <v>52</v>
      </c>
      <c r="AD115" s="46"/>
      <c r="AE115" s="47">
        <v>0</v>
      </c>
      <c r="AF115" s="47">
        <v>26</v>
      </c>
      <c r="AG115" s="47">
        <v>27.5</v>
      </c>
      <c r="AH115" s="47">
        <v>27.5</v>
      </c>
      <c r="AI115" s="47">
        <v>0</v>
      </c>
      <c r="AJ115" s="47">
        <v>0</v>
      </c>
      <c r="AK115" s="47">
        <f>SUM(AF115:AJ115)</f>
        <v>81</v>
      </c>
      <c r="AL115" s="59">
        <v>2021</v>
      </c>
    </row>
    <row r="116" spans="1:38" ht="65.25" customHeight="1">
      <c r="A116" s="11">
        <v>3</v>
      </c>
      <c r="B116" s="11">
        <v>1</v>
      </c>
      <c r="C116" s="11">
        <v>3</v>
      </c>
      <c r="D116" s="11">
        <v>0</v>
      </c>
      <c r="E116" s="11">
        <v>8</v>
      </c>
      <c r="F116" s="11">
        <v>0</v>
      </c>
      <c r="G116" s="11">
        <v>1</v>
      </c>
      <c r="H116" s="11">
        <v>0</v>
      </c>
      <c r="I116" s="11">
        <v>2</v>
      </c>
      <c r="J116" s="11">
        <v>2</v>
      </c>
      <c r="K116" s="11">
        <v>0</v>
      </c>
      <c r="L116" s="11">
        <v>2</v>
      </c>
      <c r="M116" s="11" t="s">
        <v>143</v>
      </c>
      <c r="N116" s="11">
        <v>0</v>
      </c>
      <c r="O116" s="11">
        <v>6</v>
      </c>
      <c r="P116" s="11">
        <v>8</v>
      </c>
      <c r="Q116" s="11">
        <v>0</v>
      </c>
      <c r="R116" s="11">
        <v>0</v>
      </c>
      <c r="S116" s="11">
        <v>2</v>
      </c>
      <c r="T116" s="11">
        <v>2</v>
      </c>
      <c r="U116" s="11">
        <v>0</v>
      </c>
      <c r="V116" s="11">
        <v>2</v>
      </c>
      <c r="W116" s="11">
        <v>0</v>
      </c>
      <c r="X116" s="11">
        <v>1</v>
      </c>
      <c r="Y116" s="11">
        <v>5</v>
      </c>
      <c r="Z116" s="11">
        <v>0</v>
      </c>
      <c r="AA116" s="11">
        <v>0</v>
      </c>
      <c r="AB116" s="68" t="s">
        <v>146</v>
      </c>
      <c r="AC116" s="39" t="s">
        <v>58</v>
      </c>
      <c r="AD116" s="7"/>
      <c r="AE116" s="43">
        <v>0</v>
      </c>
      <c r="AF116" s="43">
        <v>13.4</v>
      </c>
      <c r="AG116" s="43">
        <v>21.3</v>
      </c>
      <c r="AH116" s="42">
        <v>27.7</v>
      </c>
      <c r="AI116" s="43">
        <v>0</v>
      </c>
      <c r="AJ116" s="43">
        <v>0</v>
      </c>
      <c r="AK116" s="43">
        <f>SUM(AF116:AJ116)</f>
        <v>62.400000000000006</v>
      </c>
      <c r="AL116" s="41">
        <v>2021</v>
      </c>
    </row>
    <row r="117" spans="1:38" ht="67.5" customHeight="1">
      <c r="A117" s="11">
        <v>3</v>
      </c>
      <c r="B117" s="11">
        <v>1</v>
      </c>
      <c r="C117" s="11">
        <v>3</v>
      </c>
      <c r="D117" s="11">
        <v>0</v>
      </c>
      <c r="E117" s="11">
        <v>8</v>
      </c>
      <c r="F117" s="11">
        <v>0</v>
      </c>
      <c r="G117" s="11">
        <v>1</v>
      </c>
      <c r="H117" s="11">
        <v>0</v>
      </c>
      <c r="I117" s="11">
        <v>2</v>
      </c>
      <c r="J117" s="11">
        <v>2</v>
      </c>
      <c r="K117" s="11">
        <v>0</v>
      </c>
      <c r="L117" s="11">
        <v>2</v>
      </c>
      <c r="M117" s="11" t="s">
        <v>143</v>
      </c>
      <c r="N117" s="11">
        <v>0</v>
      </c>
      <c r="O117" s="11">
        <v>6</v>
      </c>
      <c r="P117" s="11">
        <v>8</v>
      </c>
      <c r="Q117" s="11">
        <v>0</v>
      </c>
      <c r="R117" s="11">
        <v>0</v>
      </c>
      <c r="S117" s="11">
        <v>2</v>
      </c>
      <c r="T117" s="11">
        <v>2</v>
      </c>
      <c r="U117" s="11">
        <v>0</v>
      </c>
      <c r="V117" s="11">
        <v>2</v>
      </c>
      <c r="W117" s="11">
        <v>0</v>
      </c>
      <c r="X117" s="11">
        <v>1</v>
      </c>
      <c r="Y117" s="11">
        <v>5</v>
      </c>
      <c r="Z117" s="11">
        <v>0</v>
      </c>
      <c r="AA117" s="11">
        <v>1</v>
      </c>
      <c r="AB117" s="36" t="s">
        <v>147</v>
      </c>
      <c r="AC117" s="45" t="s">
        <v>148</v>
      </c>
      <c r="AD117" s="46"/>
      <c r="AE117" s="47">
        <v>0</v>
      </c>
      <c r="AF117" s="47">
        <v>18</v>
      </c>
      <c r="AG117" s="47">
        <v>18</v>
      </c>
      <c r="AH117" s="47">
        <v>18.3</v>
      </c>
      <c r="AI117" s="47">
        <v>0</v>
      </c>
      <c r="AJ117" s="47">
        <v>0</v>
      </c>
      <c r="AK117" s="47">
        <v>18</v>
      </c>
      <c r="AL117" s="59">
        <v>2021</v>
      </c>
    </row>
    <row r="118" spans="1:38" ht="77.25" customHeight="1">
      <c r="A118" s="11">
        <v>3</v>
      </c>
      <c r="B118" s="11">
        <v>1</v>
      </c>
      <c r="C118" s="11">
        <v>3</v>
      </c>
      <c r="D118" s="11">
        <v>0</v>
      </c>
      <c r="E118" s="11">
        <v>7</v>
      </c>
      <c r="F118" s="11">
        <v>0</v>
      </c>
      <c r="G118" s="11">
        <v>3</v>
      </c>
      <c r="H118" s="11">
        <v>0</v>
      </c>
      <c r="I118" s="11">
        <v>2</v>
      </c>
      <c r="J118" s="11">
        <v>2</v>
      </c>
      <c r="K118" s="11">
        <v>0</v>
      </c>
      <c r="L118" s="11">
        <v>2</v>
      </c>
      <c r="M118" s="11" t="s">
        <v>143</v>
      </c>
      <c r="N118" s="11">
        <v>0</v>
      </c>
      <c r="O118" s="11">
        <v>6</v>
      </c>
      <c r="P118" s="11">
        <v>9</v>
      </c>
      <c r="Q118" s="11">
        <v>0</v>
      </c>
      <c r="R118" s="11">
        <v>0</v>
      </c>
      <c r="S118" s="11">
        <v>2</v>
      </c>
      <c r="T118" s="11">
        <v>2</v>
      </c>
      <c r="U118" s="11">
        <v>0</v>
      </c>
      <c r="V118" s="11">
        <v>2</v>
      </c>
      <c r="W118" s="11">
        <v>0</v>
      </c>
      <c r="X118" s="11">
        <v>1</v>
      </c>
      <c r="Y118" s="11">
        <v>6</v>
      </c>
      <c r="Z118" s="11">
        <v>0</v>
      </c>
      <c r="AA118" s="11">
        <v>0</v>
      </c>
      <c r="AB118" s="68" t="s">
        <v>149</v>
      </c>
      <c r="AC118" s="39" t="s">
        <v>58</v>
      </c>
      <c r="AD118" s="7"/>
      <c r="AE118" s="43">
        <v>0</v>
      </c>
      <c r="AF118" s="43">
        <v>24.2</v>
      </c>
      <c r="AG118" s="43">
        <v>52.8</v>
      </c>
      <c r="AH118" s="43">
        <v>52.8</v>
      </c>
      <c r="AI118" s="43">
        <v>0</v>
      </c>
      <c r="AJ118" s="43">
        <v>0</v>
      </c>
      <c r="AK118" s="43">
        <f>SUM(AF118:AJ118)</f>
        <v>129.8</v>
      </c>
      <c r="AL118" s="41">
        <v>2021</v>
      </c>
    </row>
    <row r="119" spans="1:38" ht="84" customHeight="1">
      <c r="A119" s="11">
        <v>3</v>
      </c>
      <c r="B119" s="11">
        <v>1</v>
      </c>
      <c r="C119" s="11">
        <v>3</v>
      </c>
      <c r="D119" s="11">
        <v>0</v>
      </c>
      <c r="E119" s="11">
        <v>7</v>
      </c>
      <c r="F119" s="11">
        <v>0</v>
      </c>
      <c r="G119" s="11">
        <v>3</v>
      </c>
      <c r="H119" s="11">
        <v>0</v>
      </c>
      <c r="I119" s="11">
        <v>2</v>
      </c>
      <c r="J119" s="11">
        <v>2</v>
      </c>
      <c r="K119" s="11">
        <v>0</v>
      </c>
      <c r="L119" s="11">
        <v>2</v>
      </c>
      <c r="M119" s="11" t="s">
        <v>143</v>
      </c>
      <c r="N119" s="11">
        <v>0</v>
      </c>
      <c r="O119" s="11">
        <v>6</v>
      </c>
      <c r="P119" s="11">
        <v>9</v>
      </c>
      <c r="Q119" s="11">
        <v>0</v>
      </c>
      <c r="R119" s="11">
        <v>0</v>
      </c>
      <c r="S119" s="11">
        <v>2</v>
      </c>
      <c r="T119" s="11">
        <v>2</v>
      </c>
      <c r="U119" s="11">
        <v>0</v>
      </c>
      <c r="V119" s="11">
        <v>2</v>
      </c>
      <c r="W119" s="11">
        <v>0</v>
      </c>
      <c r="X119" s="11">
        <v>1</v>
      </c>
      <c r="Y119" s="11">
        <v>6</v>
      </c>
      <c r="Z119" s="11">
        <v>0</v>
      </c>
      <c r="AA119" s="11">
        <v>1</v>
      </c>
      <c r="AB119" s="36" t="s">
        <v>150</v>
      </c>
      <c r="AC119" s="45" t="s">
        <v>148</v>
      </c>
      <c r="AD119" s="46"/>
      <c r="AE119" s="47">
        <v>0</v>
      </c>
      <c r="AF119" s="47">
        <v>3</v>
      </c>
      <c r="AG119" s="47">
        <v>4</v>
      </c>
      <c r="AH119" s="47">
        <v>4</v>
      </c>
      <c r="AI119" s="47">
        <v>0</v>
      </c>
      <c r="AJ119" s="47">
        <v>0</v>
      </c>
      <c r="AK119" s="47">
        <v>4</v>
      </c>
      <c r="AL119" s="59">
        <v>2021</v>
      </c>
    </row>
    <row r="120" spans="1:38" ht="81" customHeight="1">
      <c r="A120" s="11">
        <v>3</v>
      </c>
      <c r="B120" s="11">
        <v>1</v>
      </c>
      <c r="C120" s="11">
        <v>3</v>
      </c>
      <c r="D120" s="11">
        <v>0</v>
      </c>
      <c r="E120" s="11">
        <v>8</v>
      </c>
      <c r="F120" s="11">
        <v>0</v>
      </c>
      <c r="G120" s="11">
        <v>1</v>
      </c>
      <c r="H120" s="11">
        <v>0</v>
      </c>
      <c r="I120" s="11">
        <v>2</v>
      </c>
      <c r="J120" s="11">
        <v>2</v>
      </c>
      <c r="K120" s="11">
        <v>0</v>
      </c>
      <c r="L120" s="11">
        <v>2</v>
      </c>
      <c r="M120" s="11">
        <v>1</v>
      </c>
      <c r="N120" s="11">
        <v>0</v>
      </c>
      <c r="O120" s="11">
        <v>2</v>
      </c>
      <c r="P120" s="11">
        <v>0</v>
      </c>
      <c r="Q120" s="11">
        <v>0</v>
      </c>
      <c r="R120" s="11">
        <v>0</v>
      </c>
      <c r="S120" s="11">
        <v>2</v>
      </c>
      <c r="T120" s="11">
        <v>2</v>
      </c>
      <c r="U120" s="11">
        <v>0</v>
      </c>
      <c r="V120" s="11">
        <v>2</v>
      </c>
      <c r="W120" s="11">
        <v>0</v>
      </c>
      <c r="X120" s="11">
        <v>1</v>
      </c>
      <c r="Y120" s="11">
        <v>7</v>
      </c>
      <c r="Z120" s="11">
        <v>0</v>
      </c>
      <c r="AA120" s="11">
        <v>0</v>
      </c>
      <c r="AB120" s="68" t="s">
        <v>151</v>
      </c>
      <c r="AC120" s="39" t="s">
        <v>58</v>
      </c>
      <c r="AD120" s="7"/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f>SUM(AF120:AJ120)</f>
        <v>0</v>
      </c>
      <c r="AL120" s="41">
        <v>2021</v>
      </c>
    </row>
    <row r="121" spans="1:38" ht="60.75" customHeight="1">
      <c r="A121" s="11">
        <v>3</v>
      </c>
      <c r="B121" s="11">
        <v>1</v>
      </c>
      <c r="C121" s="11">
        <v>3</v>
      </c>
      <c r="D121" s="11">
        <v>0</v>
      </c>
      <c r="E121" s="11">
        <v>8</v>
      </c>
      <c r="F121" s="11">
        <v>0</v>
      </c>
      <c r="G121" s="11">
        <v>1</v>
      </c>
      <c r="H121" s="11">
        <v>0</v>
      </c>
      <c r="I121" s="11">
        <v>2</v>
      </c>
      <c r="J121" s="11">
        <v>2</v>
      </c>
      <c r="K121" s="11">
        <v>0</v>
      </c>
      <c r="L121" s="11">
        <v>2</v>
      </c>
      <c r="M121" s="11">
        <v>1</v>
      </c>
      <c r="N121" s="11">
        <v>0</v>
      </c>
      <c r="O121" s="11">
        <v>2</v>
      </c>
      <c r="P121" s="11">
        <v>0</v>
      </c>
      <c r="Q121" s="11">
        <v>0</v>
      </c>
      <c r="R121" s="11">
        <v>0</v>
      </c>
      <c r="S121" s="11">
        <v>2</v>
      </c>
      <c r="T121" s="11">
        <v>2</v>
      </c>
      <c r="U121" s="11">
        <v>0</v>
      </c>
      <c r="V121" s="11">
        <v>2</v>
      </c>
      <c r="W121" s="11">
        <v>0</v>
      </c>
      <c r="X121" s="11">
        <v>1</v>
      </c>
      <c r="Y121" s="11">
        <v>7</v>
      </c>
      <c r="Z121" s="11">
        <v>0</v>
      </c>
      <c r="AA121" s="11">
        <v>1</v>
      </c>
      <c r="AB121" s="36" t="s">
        <v>152</v>
      </c>
      <c r="AC121" s="45" t="s">
        <v>148</v>
      </c>
      <c r="AD121" s="46"/>
      <c r="AE121" s="47">
        <v>0</v>
      </c>
      <c r="AF121" s="47">
        <v>0</v>
      </c>
      <c r="AG121" s="47">
        <v>20</v>
      </c>
      <c r="AH121" s="47">
        <v>0</v>
      </c>
      <c r="AI121" s="47">
        <v>0</v>
      </c>
      <c r="AJ121" s="47">
        <v>0</v>
      </c>
      <c r="AK121" s="47">
        <v>20</v>
      </c>
      <c r="AL121" s="59">
        <v>2021</v>
      </c>
    </row>
    <row r="122" spans="1:38" ht="91.5" customHeight="1">
      <c r="A122" s="11">
        <v>3</v>
      </c>
      <c r="B122" s="11">
        <v>1</v>
      </c>
      <c r="C122" s="11">
        <v>3</v>
      </c>
      <c r="D122" s="11">
        <v>0</v>
      </c>
      <c r="E122" s="11">
        <v>8</v>
      </c>
      <c r="F122" s="11">
        <v>0</v>
      </c>
      <c r="G122" s="11">
        <v>1</v>
      </c>
      <c r="H122" s="11">
        <v>0</v>
      </c>
      <c r="I122" s="11">
        <v>2</v>
      </c>
      <c r="J122" s="11">
        <v>2</v>
      </c>
      <c r="K122" s="11">
        <v>0</v>
      </c>
      <c r="L122" s="11">
        <v>2</v>
      </c>
      <c r="M122" s="11" t="s">
        <v>143</v>
      </c>
      <c r="N122" s="11">
        <v>0</v>
      </c>
      <c r="O122" s="11">
        <v>2</v>
      </c>
      <c r="P122" s="11">
        <v>0</v>
      </c>
      <c r="Q122" s="11">
        <v>0</v>
      </c>
      <c r="R122" s="11">
        <v>0</v>
      </c>
      <c r="S122" s="11">
        <v>2</v>
      </c>
      <c r="T122" s="11">
        <v>2</v>
      </c>
      <c r="U122" s="11">
        <v>0</v>
      </c>
      <c r="V122" s="11">
        <v>2</v>
      </c>
      <c r="W122" s="11">
        <v>0</v>
      </c>
      <c r="X122" s="11">
        <v>1</v>
      </c>
      <c r="Y122" s="11">
        <v>8</v>
      </c>
      <c r="Z122" s="11">
        <v>0</v>
      </c>
      <c r="AA122" s="11">
        <v>0</v>
      </c>
      <c r="AB122" s="68" t="s">
        <v>153</v>
      </c>
      <c r="AC122" s="39" t="s">
        <v>58</v>
      </c>
      <c r="AD122" s="7"/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f>SUM(AF122:AJ122)</f>
        <v>0</v>
      </c>
      <c r="AL122" s="41">
        <v>2021</v>
      </c>
    </row>
    <row r="123" spans="1:38" ht="54" customHeight="1">
      <c r="A123" s="11">
        <v>3</v>
      </c>
      <c r="B123" s="11">
        <v>1</v>
      </c>
      <c r="C123" s="11">
        <v>3</v>
      </c>
      <c r="D123" s="11">
        <v>0</v>
      </c>
      <c r="E123" s="11">
        <v>8</v>
      </c>
      <c r="F123" s="11">
        <v>0</v>
      </c>
      <c r="G123" s="11">
        <v>1</v>
      </c>
      <c r="H123" s="11">
        <v>0</v>
      </c>
      <c r="I123" s="11">
        <v>2</v>
      </c>
      <c r="J123" s="11">
        <v>2</v>
      </c>
      <c r="K123" s="11">
        <v>0</v>
      </c>
      <c r="L123" s="11">
        <v>2</v>
      </c>
      <c r="M123" s="11" t="s">
        <v>143</v>
      </c>
      <c r="N123" s="11">
        <v>0</v>
      </c>
      <c r="O123" s="11">
        <v>2</v>
      </c>
      <c r="P123" s="11">
        <v>0</v>
      </c>
      <c r="Q123" s="11">
        <v>0</v>
      </c>
      <c r="R123" s="11">
        <v>0</v>
      </c>
      <c r="S123" s="11">
        <v>2</v>
      </c>
      <c r="T123" s="11">
        <v>2</v>
      </c>
      <c r="U123" s="11">
        <v>0</v>
      </c>
      <c r="V123" s="11">
        <v>2</v>
      </c>
      <c r="W123" s="11">
        <v>0</v>
      </c>
      <c r="X123" s="11">
        <v>1</v>
      </c>
      <c r="Y123" s="11">
        <v>8</v>
      </c>
      <c r="Z123" s="11">
        <v>0</v>
      </c>
      <c r="AA123" s="11">
        <v>1</v>
      </c>
      <c r="AB123" s="36" t="s">
        <v>154</v>
      </c>
      <c r="AC123" s="45" t="s">
        <v>148</v>
      </c>
      <c r="AD123" s="46"/>
      <c r="AE123" s="47">
        <v>0</v>
      </c>
      <c r="AF123" s="47">
        <v>0</v>
      </c>
      <c r="AG123" s="47">
        <v>20</v>
      </c>
      <c r="AH123" s="47">
        <v>0</v>
      </c>
      <c r="AI123" s="47">
        <v>0</v>
      </c>
      <c r="AJ123" s="47">
        <v>0</v>
      </c>
      <c r="AK123" s="47">
        <v>20</v>
      </c>
      <c r="AL123" s="59">
        <v>2021</v>
      </c>
    </row>
    <row r="124" spans="1:38" ht="78" customHeight="1">
      <c r="A124" s="11">
        <v>3</v>
      </c>
      <c r="B124" s="11">
        <v>1</v>
      </c>
      <c r="C124" s="11">
        <v>3</v>
      </c>
      <c r="D124" s="11">
        <v>0</v>
      </c>
      <c r="E124" s="11">
        <v>7</v>
      </c>
      <c r="F124" s="11">
        <v>0</v>
      </c>
      <c r="G124" s="11">
        <v>3</v>
      </c>
      <c r="H124" s="11">
        <v>0</v>
      </c>
      <c r="I124" s="11">
        <v>2</v>
      </c>
      <c r="J124" s="11">
        <v>2</v>
      </c>
      <c r="K124" s="11">
        <v>0</v>
      </c>
      <c r="L124" s="11">
        <v>2</v>
      </c>
      <c r="M124" s="11">
        <v>1</v>
      </c>
      <c r="N124" s="11">
        <v>0</v>
      </c>
      <c r="O124" s="11">
        <v>2</v>
      </c>
      <c r="P124" s="11">
        <v>0</v>
      </c>
      <c r="Q124" s="11">
        <v>0</v>
      </c>
      <c r="R124" s="11">
        <v>0</v>
      </c>
      <c r="S124" s="11">
        <v>2</v>
      </c>
      <c r="T124" s="11">
        <v>2</v>
      </c>
      <c r="U124" s="11">
        <v>0</v>
      </c>
      <c r="V124" s="11">
        <v>2</v>
      </c>
      <c r="W124" s="11">
        <v>0</v>
      </c>
      <c r="X124" s="11">
        <v>1</v>
      </c>
      <c r="Y124" s="11">
        <v>9</v>
      </c>
      <c r="Z124" s="11">
        <v>0</v>
      </c>
      <c r="AA124" s="11">
        <v>0</v>
      </c>
      <c r="AB124" s="68" t="s">
        <v>155</v>
      </c>
      <c r="AC124" s="39" t="s">
        <v>58</v>
      </c>
      <c r="AD124" s="7"/>
      <c r="AE124" s="43">
        <v>0</v>
      </c>
      <c r="AF124" s="43">
        <v>0</v>
      </c>
      <c r="AG124" s="43">
        <v>52.2</v>
      </c>
      <c r="AH124" s="43">
        <v>0</v>
      </c>
      <c r="AI124" s="43">
        <v>0</v>
      </c>
      <c r="AJ124" s="43">
        <v>0</v>
      </c>
      <c r="AK124" s="43">
        <f>SUM(AF124:AJ124)</f>
        <v>52.2</v>
      </c>
      <c r="AL124" s="41">
        <v>2021</v>
      </c>
    </row>
    <row r="125" spans="1:38" ht="69" customHeight="1">
      <c r="A125" s="11">
        <v>3</v>
      </c>
      <c r="B125" s="11">
        <v>1</v>
      </c>
      <c r="C125" s="11">
        <v>3</v>
      </c>
      <c r="D125" s="11">
        <v>0</v>
      </c>
      <c r="E125" s="11">
        <v>7</v>
      </c>
      <c r="F125" s="11">
        <v>0</v>
      </c>
      <c r="G125" s="11">
        <v>3</v>
      </c>
      <c r="H125" s="11">
        <v>0</v>
      </c>
      <c r="I125" s="11">
        <v>2</v>
      </c>
      <c r="J125" s="11">
        <v>2</v>
      </c>
      <c r="K125" s="11">
        <v>0</v>
      </c>
      <c r="L125" s="11">
        <v>2</v>
      </c>
      <c r="M125" s="11">
        <v>1</v>
      </c>
      <c r="N125" s="11">
        <v>0</v>
      </c>
      <c r="O125" s="11">
        <v>2</v>
      </c>
      <c r="P125" s="11">
        <v>0</v>
      </c>
      <c r="Q125" s="11">
        <v>0</v>
      </c>
      <c r="R125" s="11">
        <v>0</v>
      </c>
      <c r="S125" s="11">
        <v>2</v>
      </c>
      <c r="T125" s="11">
        <v>2</v>
      </c>
      <c r="U125" s="11">
        <v>0</v>
      </c>
      <c r="V125" s="11">
        <v>2</v>
      </c>
      <c r="W125" s="11">
        <v>0</v>
      </c>
      <c r="X125" s="11">
        <v>1</v>
      </c>
      <c r="Y125" s="11">
        <v>9</v>
      </c>
      <c r="Z125" s="11">
        <v>0</v>
      </c>
      <c r="AA125" s="11">
        <v>1</v>
      </c>
      <c r="AB125" s="36" t="s">
        <v>156</v>
      </c>
      <c r="AC125" s="45" t="s">
        <v>148</v>
      </c>
      <c r="AD125" s="46"/>
      <c r="AE125" s="47">
        <v>0</v>
      </c>
      <c r="AF125" s="47">
        <v>0</v>
      </c>
      <c r="AG125" s="47">
        <v>2</v>
      </c>
      <c r="AH125" s="47">
        <v>0</v>
      </c>
      <c r="AI125" s="47">
        <v>0</v>
      </c>
      <c r="AJ125" s="47">
        <v>0</v>
      </c>
      <c r="AK125" s="47">
        <v>1</v>
      </c>
      <c r="AL125" s="59">
        <v>2021</v>
      </c>
    </row>
    <row r="126" spans="1:38" ht="90.75" customHeight="1">
      <c r="A126" s="11">
        <v>3</v>
      </c>
      <c r="B126" s="11">
        <v>1</v>
      </c>
      <c r="C126" s="11">
        <v>3</v>
      </c>
      <c r="D126" s="11">
        <v>0</v>
      </c>
      <c r="E126" s="11">
        <v>7</v>
      </c>
      <c r="F126" s="11">
        <v>0</v>
      </c>
      <c r="G126" s="11">
        <v>3</v>
      </c>
      <c r="H126" s="11">
        <v>0</v>
      </c>
      <c r="I126" s="11">
        <v>2</v>
      </c>
      <c r="J126" s="11">
        <v>2</v>
      </c>
      <c r="K126" s="11">
        <v>0</v>
      </c>
      <c r="L126" s="11">
        <v>2</v>
      </c>
      <c r="M126" s="11" t="s">
        <v>143</v>
      </c>
      <c r="N126" s="11">
        <v>0</v>
      </c>
      <c r="O126" s="11">
        <v>2</v>
      </c>
      <c r="P126" s="11">
        <v>0</v>
      </c>
      <c r="Q126" s="11">
        <v>0</v>
      </c>
      <c r="R126" s="11">
        <v>0</v>
      </c>
      <c r="S126" s="11">
        <v>2</v>
      </c>
      <c r="T126" s="11">
        <v>2</v>
      </c>
      <c r="U126" s="11">
        <v>0</v>
      </c>
      <c r="V126" s="11">
        <v>2</v>
      </c>
      <c r="W126" s="11">
        <v>0</v>
      </c>
      <c r="X126" s="11">
        <v>2</v>
      </c>
      <c r="Y126" s="11">
        <v>0</v>
      </c>
      <c r="Z126" s="11">
        <v>0</v>
      </c>
      <c r="AA126" s="11">
        <v>0</v>
      </c>
      <c r="AB126" s="68" t="s">
        <v>157</v>
      </c>
      <c r="AC126" s="39" t="s">
        <v>58</v>
      </c>
      <c r="AD126" s="7"/>
      <c r="AE126" s="43">
        <v>0</v>
      </c>
      <c r="AF126" s="43">
        <v>0</v>
      </c>
      <c r="AG126" s="43">
        <v>5.2</v>
      </c>
      <c r="AH126" s="43">
        <v>0</v>
      </c>
      <c r="AI126" s="43">
        <v>10.5</v>
      </c>
      <c r="AJ126" s="43">
        <v>10.5</v>
      </c>
      <c r="AK126" s="43">
        <f>SUM(AF126:AJ126)</f>
        <v>26.2</v>
      </c>
      <c r="AL126" s="41">
        <v>2021</v>
      </c>
    </row>
    <row r="127" spans="1:38" ht="67.5" customHeight="1">
      <c r="A127" s="11">
        <v>3</v>
      </c>
      <c r="B127" s="11">
        <v>1</v>
      </c>
      <c r="C127" s="11">
        <v>3</v>
      </c>
      <c r="D127" s="11">
        <v>0</v>
      </c>
      <c r="E127" s="11">
        <v>7</v>
      </c>
      <c r="F127" s="11">
        <v>0</v>
      </c>
      <c r="G127" s="11">
        <v>3</v>
      </c>
      <c r="H127" s="11">
        <v>0</v>
      </c>
      <c r="I127" s="11">
        <v>2</v>
      </c>
      <c r="J127" s="11">
        <v>2</v>
      </c>
      <c r="K127" s="11">
        <v>0</v>
      </c>
      <c r="L127" s="11">
        <v>2</v>
      </c>
      <c r="M127" s="11" t="s">
        <v>143</v>
      </c>
      <c r="N127" s="11">
        <v>0</v>
      </c>
      <c r="O127" s="11">
        <v>2</v>
      </c>
      <c r="P127" s="11">
        <v>0</v>
      </c>
      <c r="Q127" s="11">
        <v>0</v>
      </c>
      <c r="R127" s="11">
        <v>0</v>
      </c>
      <c r="S127" s="11">
        <v>2</v>
      </c>
      <c r="T127" s="11">
        <v>2</v>
      </c>
      <c r="U127" s="11">
        <v>0</v>
      </c>
      <c r="V127" s="11">
        <v>2</v>
      </c>
      <c r="W127" s="11">
        <v>0</v>
      </c>
      <c r="X127" s="11">
        <v>2</v>
      </c>
      <c r="Y127" s="11">
        <v>0</v>
      </c>
      <c r="Z127" s="11">
        <v>0</v>
      </c>
      <c r="AA127" s="11">
        <v>1</v>
      </c>
      <c r="AB127" s="36" t="s">
        <v>158</v>
      </c>
      <c r="AC127" s="45" t="s">
        <v>148</v>
      </c>
      <c r="AD127" s="46"/>
      <c r="AE127" s="47">
        <v>0</v>
      </c>
      <c r="AF127" s="47">
        <v>0</v>
      </c>
      <c r="AG127" s="47">
        <v>2</v>
      </c>
      <c r="AH127" s="47">
        <v>2</v>
      </c>
      <c r="AI127" s="47">
        <v>2</v>
      </c>
      <c r="AJ127" s="47">
        <v>2</v>
      </c>
      <c r="AK127" s="47">
        <v>2</v>
      </c>
      <c r="AL127" s="59">
        <v>2021</v>
      </c>
    </row>
    <row r="128" spans="1:38" ht="67.5" customHeight="1">
      <c r="A128" s="11">
        <v>3</v>
      </c>
      <c r="B128" s="11">
        <v>1</v>
      </c>
      <c r="C128" s="11">
        <v>3</v>
      </c>
      <c r="D128" s="11">
        <v>0</v>
      </c>
      <c r="E128" s="11">
        <v>8</v>
      </c>
      <c r="F128" s="11">
        <v>0</v>
      </c>
      <c r="G128" s="11">
        <v>1</v>
      </c>
      <c r="H128" s="11">
        <v>0</v>
      </c>
      <c r="I128" s="11">
        <v>2</v>
      </c>
      <c r="J128" s="11">
        <v>2</v>
      </c>
      <c r="K128" s="11">
        <v>0</v>
      </c>
      <c r="L128" s="11">
        <v>2</v>
      </c>
      <c r="M128" s="11" t="s">
        <v>119</v>
      </c>
      <c r="N128" s="11">
        <v>5</v>
      </c>
      <c r="O128" s="11">
        <v>1</v>
      </c>
      <c r="P128" s="11">
        <v>9</v>
      </c>
      <c r="Q128" s="11">
        <v>1</v>
      </c>
      <c r="R128" s="11">
        <v>0</v>
      </c>
      <c r="S128" s="11">
        <v>2</v>
      </c>
      <c r="T128" s="11">
        <v>2</v>
      </c>
      <c r="U128" s="11">
        <v>0</v>
      </c>
      <c r="V128" s="11">
        <v>2</v>
      </c>
      <c r="W128" s="11">
        <v>0</v>
      </c>
      <c r="X128" s="11">
        <v>0</v>
      </c>
      <c r="Y128" s="11">
        <v>2</v>
      </c>
      <c r="Z128" s="11">
        <v>0</v>
      </c>
      <c r="AA128" s="11">
        <v>0</v>
      </c>
      <c r="AB128" s="38" t="s">
        <v>159</v>
      </c>
      <c r="AC128" s="39" t="s">
        <v>58</v>
      </c>
      <c r="AD128" s="40"/>
      <c r="AE128" s="43">
        <v>0</v>
      </c>
      <c r="AF128" s="43">
        <v>0</v>
      </c>
      <c r="AG128" s="43">
        <v>21.6</v>
      </c>
      <c r="AH128" s="43">
        <v>0</v>
      </c>
      <c r="AI128" s="43">
        <v>30</v>
      </c>
      <c r="AJ128" s="43">
        <v>30</v>
      </c>
      <c r="AK128" s="43">
        <f>SUM(AF128:AJ128)</f>
        <v>81.6</v>
      </c>
      <c r="AL128" s="41">
        <v>2021</v>
      </c>
    </row>
    <row r="129" spans="1:38" ht="109.5" customHeight="1">
      <c r="A129" s="11">
        <v>3</v>
      </c>
      <c r="B129" s="11">
        <v>1</v>
      </c>
      <c r="C129" s="11">
        <v>3</v>
      </c>
      <c r="D129" s="11">
        <v>0</v>
      </c>
      <c r="E129" s="11">
        <v>8</v>
      </c>
      <c r="F129" s="11">
        <v>0</v>
      </c>
      <c r="G129" s="11">
        <v>1</v>
      </c>
      <c r="H129" s="11">
        <v>0</v>
      </c>
      <c r="I129" s="11">
        <v>2</v>
      </c>
      <c r="J129" s="11">
        <v>2</v>
      </c>
      <c r="K129" s="11">
        <v>0</v>
      </c>
      <c r="L129" s="11">
        <v>2</v>
      </c>
      <c r="M129" s="11" t="s">
        <v>119</v>
      </c>
      <c r="N129" s="11">
        <v>5</v>
      </c>
      <c r="O129" s="11">
        <v>1</v>
      </c>
      <c r="P129" s="11">
        <v>9</v>
      </c>
      <c r="Q129" s="11">
        <v>1</v>
      </c>
      <c r="R129" s="11">
        <v>0</v>
      </c>
      <c r="S129" s="11">
        <v>2</v>
      </c>
      <c r="T129" s="11">
        <v>2</v>
      </c>
      <c r="U129" s="11">
        <v>0</v>
      </c>
      <c r="V129" s="11">
        <v>2</v>
      </c>
      <c r="W129" s="11">
        <v>0</v>
      </c>
      <c r="X129" s="11">
        <v>0</v>
      </c>
      <c r="Y129" s="11">
        <v>2</v>
      </c>
      <c r="Z129" s="11">
        <v>0</v>
      </c>
      <c r="AA129" s="11">
        <v>1</v>
      </c>
      <c r="AB129" s="36" t="s">
        <v>121</v>
      </c>
      <c r="AC129" s="11" t="s">
        <v>52</v>
      </c>
      <c r="AD129" s="7"/>
      <c r="AE129" s="18">
        <v>0</v>
      </c>
      <c r="AF129" s="18">
        <v>0</v>
      </c>
      <c r="AG129" s="18">
        <v>1</v>
      </c>
      <c r="AH129" s="18">
        <v>1</v>
      </c>
      <c r="AI129" s="18">
        <v>1</v>
      </c>
      <c r="AJ129" s="18">
        <v>1</v>
      </c>
      <c r="AK129" s="18">
        <v>1</v>
      </c>
      <c r="AL129" s="18">
        <v>2021</v>
      </c>
    </row>
    <row r="130" spans="1:38" ht="54.75" customHeight="1">
      <c r="A130" s="11">
        <v>3</v>
      </c>
      <c r="B130" s="11">
        <v>1</v>
      </c>
      <c r="C130" s="11">
        <v>3</v>
      </c>
      <c r="D130" s="11">
        <v>0</v>
      </c>
      <c r="E130" s="11">
        <v>8</v>
      </c>
      <c r="F130" s="11">
        <v>0</v>
      </c>
      <c r="G130" s="11">
        <v>1</v>
      </c>
      <c r="H130" s="11">
        <v>0</v>
      </c>
      <c r="I130" s="11">
        <v>2</v>
      </c>
      <c r="J130" s="11">
        <v>2</v>
      </c>
      <c r="K130" s="11">
        <v>0</v>
      </c>
      <c r="L130" s="11">
        <v>2</v>
      </c>
      <c r="M130" s="11" t="s">
        <v>119</v>
      </c>
      <c r="N130" s="11">
        <v>5</v>
      </c>
      <c r="O130" s="11">
        <v>1</v>
      </c>
      <c r="P130" s="11">
        <v>9</v>
      </c>
      <c r="Q130" s="11">
        <v>3</v>
      </c>
      <c r="R130" s="11">
        <v>0</v>
      </c>
      <c r="S130" s="11">
        <v>2</v>
      </c>
      <c r="T130" s="11">
        <v>2</v>
      </c>
      <c r="U130" s="11">
        <v>0</v>
      </c>
      <c r="V130" s="11">
        <v>2</v>
      </c>
      <c r="W130" s="11">
        <v>0</v>
      </c>
      <c r="X130" s="11">
        <v>1</v>
      </c>
      <c r="Y130" s="11">
        <v>0</v>
      </c>
      <c r="Z130" s="11">
        <v>0</v>
      </c>
      <c r="AA130" s="11">
        <v>0</v>
      </c>
      <c r="AB130" s="38" t="s">
        <v>160</v>
      </c>
      <c r="AC130" s="39" t="s">
        <v>58</v>
      </c>
      <c r="AD130" s="40"/>
      <c r="AE130" s="43">
        <v>0</v>
      </c>
      <c r="AF130" s="43">
        <v>0</v>
      </c>
      <c r="AG130" s="43">
        <v>105</v>
      </c>
      <c r="AH130" s="43">
        <v>102</v>
      </c>
      <c r="AI130" s="43">
        <v>0</v>
      </c>
      <c r="AJ130" s="43">
        <v>0</v>
      </c>
      <c r="AK130" s="43">
        <f>SUM(AF130:AJ130)</f>
        <v>207</v>
      </c>
      <c r="AL130" s="41">
        <v>2021</v>
      </c>
    </row>
    <row r="131" spans="1:38" ht="99.75" customHeight="1">
      <c r="A131" s="11">
        <v>3</v>
      </c>
      <c r="B131" s="11">
        <v>1</v>
      </c>
      <c r="C131" s="11">
        <v>3</v>
      </c>
      <c r="D131" s="11">
        <v>0</v>
      </c>
      <c r="E131" s="11">
        <v>8</v>
      </c>
      <c r="F131" s="11">
        <v>0</v>
      </c>
      <c r="G131" s="11">
        <v>1</v>
      </c>
      <c r="H131" s="11">
        <v>0</v>
      </c>
      <c r="I131" s="11">
        <v>2</v>
      </c>
      <c r="J131" s="11">
        <v>2</v>
      </c>
      <c r="K131" s="11">
        <v>0</v>
      </c>
      <c r="L131" s="11">
        <v>2</v>
      </c>
      <c r="M131" s="11" t="s">
        <v>119</v>
      </c>
      <c r="N131" s="11">
        <v>5</v>
      </c>
      <c r="O131" s="11">
        <v>1</v>
      </c>
      <c r="P131" s="11">
        <v>9</v>
      </c>
      <c r="Q131" s="11">
        <v>3</v>
      </c>
      <c r="R131" s="11">
        <v>0</v>
      </c>
      <c r="S131" s="11">
        <v>2</v>
      </c>
      <c r="T131" s="11">
        <v>2</v>
      </c>
      <c r="U131" s="11">
        <v>0</v>
      </c>
      <c r="V131" s="11">
        <v>2</v>
      </c>
      <c r="W131" s="11">
        <v>0</v>
      </c>
      <c r="X131" s="11">
        <v>1</v>
      </c>
      <c r="Y131" s="11">
        <v>0</v>
      </c>
      <c r="Z131" s="11">
        <v>0</v>
      </c>
      <c r="AA131" s="11">
        <v>1</v>
      </c>
      <c r="AB131" s="36" t="s">
        <v>135</v>
      </c>
      <c r="AC131" s="11" t="s">
        <v>52</v>
      </c>
      <c r="AD131" s="7"/>
      <c r="AE131" s="59">
        <v>0</v>
      </c>
      <c r="AF131" s="59">
        <v>0</v>
      </c>
      <c r="AG131" s="59">
        <v>1</v>
      </c>
      <c r="AH131" s="59">
        <v>0</v>
      </c>
      <c r="AI131" s="59">
        <v>0</v>
      </c>
      <c r="AJ131" s="59">
        <v>0</v>
      </c>
      <c r="AK131" s="59">
        <f>SUM(AF131:AJ131)</f>
        <v>1</v>
      </c>
      <c r="AL131" s="59">
        <v>2021</v>
      </c>
    </row>
    <row r="132" spans="1:38" ht="63.75" customHeight="1">
      <c r="A132" s="11">
        <v>3</v>
      </c>
      <c r="B132" s="11">
        <v>1</v>
      </c>
      <c r="C132" s="11">
        <v>3</v>
      </c>
      <c r="D132" s="11">
        <v>0</v>
      </c>
      <c r="E132" s="11">
        <v>8</v>
      </c>
      <c r="F132" s="11">
        <v>0</v>
      </c>
      <c r="G132" s="11">
        <v>1</v>
      </c>
      <c r="H132" s="11">
        <v>0</v>
      </c>
      <c r="I132" s="11">
        <v>2</v>
      </c>
      <c r="J132" s="11">
        <v>2</v>
      </c>
      <c r="K132" s="11">
        <v>0</v>
      </c>
      <c r="L132" s="11">
        <v>2</v>
      </c>
      <c r="M132" s="11" t="s">
        <v>119</v>
      </c>
      <c r="N132" s="11">
        <v>5</v>
      </c>
      <c r="O132" s="11">
        <v>1</v>
      </c>
      <c r="P132" s="11">
        <v>9</v>
      </c>
      <c r="Q132" s="11">
        <v>6</v>
      </c>
      <c r="R132" s="11">
        <v>0</v>
      </c>
      <c r="S132" s="11">
        <v>2</v>
      </c>
      <c r="T132" s="11">
        <v>2</v>
      </c>
      <c r="U132" s="11">
        <v>0</v>
      </c>
      <c r="V132" s="11">
        <v>2</v>
      </c>
      <c r="W132" s="11">
        <v>0</v>
      </c>
      <c r="X132" s="11">
        <v>0</v>
      </c>
      <c r="Y132" s="11">
        <v>2</v>
      </c>
      <c r="Z132" s="11">
        <v>0</v>
      </c>
      <c r="AA132" s="11">
        <v>0</v>
      </c>
      <c r="AB132" s="38" t="s">
        <v>161</v>
      </c>
      <c r="AC132" s="39" t="s">
        <v>58</v>
      </c>
      <c r="AD132" s="40"/>
      <c r="AE132" s="43">
        <v>0</v>
      </c>
      <c r="AF132" s="43">
        <v>0</v>
      </c>
      <c r="AG132" s="43">
        <v>306.5</v>
      </c>
      <c r="AH132" s="43">
        <v>0</v>
      </c>
      <c r="AI132" s="43">
        <v>0</v>
      </c>
      <c r="AJ132" s="43">
        <v>0</v>
      </c>
      <c r="AK132" s="43">
        <f>SUM(AF132:AJ132)</f>
        <v>306.5</v>
      </c>
      <c r="AL132" s="41">
        <v>2021</v>
      </c>
    </row>
    <row r="133" spans="1:38" ht="59.25" customHeight="1">
      <c r="A133" s="11">
        <v>3</v>
      </c>
      <c r="B133" s="11">
        <v>1</v>
      </c>
      <c r="C133" s="11">
        <v>3</v>
      </c>
      <c r="D133" s="11">
        <v>0</v>
      </c>
      <c r="E133" s="11">
        <v>8</v>
      </c>
      <c r="F133" s="11">
        <v>0</v>
      </c>
      <c r="G133" s="11">
        <v>1</v>
      </c>
      <c r="H133" s="11">
        <v>0</v>
      </c>
      <c r="I133" s="11">
        <v>2</v>
      </c>
      <c r="J133" s="11">
        <v>2</v>
      </c>
      <c r="K133" s="11">
        <v>0</v>
      </c>
      <c r="L133" s="11">
        <v>2</v>
      </c>
      <c r="M133" s="11" t="s">
        <v>119</v>
      </c>
      <c r="N133" s="11">
        <v>5</v>
      </c>
      <c r="O133" s="11">
        <v>1</v>
      </c>
      <c r="P133" s="11">
        <v>9</v>
      </c>
      <c r="Q133" s="11">
        <v>6</v>
      </c>
      <c r="R133" s="11">
        <v>0</v>
      </c>
      <c r="S133" s="11">
        <v>2</v>
      </c>
      <c r="T133" s="11">
        <v>2</v>
      </c>
      <c r="U133" s="11">
        <v>0</v>
      </c>
      <c r="V133" s="11">
        <v>2</v>
      </c>
      <c r="W133" s="11">
        <v>0</v>
      </c>
      <c r="X133" s="11">
        <v>0</v>
      </c>
      <c r="Y133" s="11">
        <v>2</v>
      </c>
      <c r="Z133" s="11">
        <v>0</v>
      </c>
      <c r="AA133" s="11">
        <v>1</v>
      </c>
      <c r="AB133" s="36" t="s">
        <v>162</v>
      </c>
      <c r="AC133" s="11" t="s">
        <v>52</v>
      </c>
      <c r="AD133" s="7"/>
      <c r="AE133" s="18">
        <v>0</v>
      </c>
      <c r="AF133" s="18">
        <v>0</v>
      </c>
      <c r="AG133" s="18">
        <v>1</v>
      </c>
      <c r="AH133" s="18">
        <v>0</v>
      </c>
      <c r="AI133" s="18">
        <v>0</v>
      </c>
      <c r="AJ133" s="18">
        <v>0</v>
      </c>
      <c r="AK133" s="18">
        <v>1</v>
      </c>
      <c r="AL133" s="18">
        <v>2021</v>
      </c>
    </row>
    <row r="134" spans="1:38" ht="117.75" customHeight="1">
      <c r="A134" s="11">
        <v>3</v>
      </c>
      <c r="B134" s="11">
        <v>1</v>
      </c>
      <c r="C134" s="11">
        <v>3</v>
      </c>
      <c r="D134" s="11">
        <v>0</v>
      </c>
      <c r="E134" s="11">
        <v>8</v>
      </c>
      <c r="F134" s="11">
        <v>0</v>
      </c>
      <c r="G134" s="11">
        <v>1</v>
      </c>
      <c r="H134" s="11">
        <v>0</v>
      </c>
      <c r="I134" s="11">
        <v>2</v>
      </c>
      <c r="J134" s="11">
        <v>2</v>
      </c>
      <c r="K134" s="11">
        <v>0</v>
      </c>
      <c r="L134" s="11">
        <v>2</v>
      </c>
      <c r="M134" s="11" t="s">
        <v>119</v>
      </c>
      <c r="N134" s="11">
        <v>5</v>
      </c>
      <c r="O134" s="11">
        <v>1</v>
      </c>
      <c r="P134" s="11">
        <v>9</v>
      </c>
      <c r="Q134" s="11">
        <v>2</v>
      </c>
      <c r="R134" s="11">
        <v>0</v>
      </c>
      <c r="S134" s="11">
        <v>2</v>
      </c>
      <c r="T134" s="11">
        <v>2</v>
      </c>
      <c r="U134" s="11">
        <v>0</v>
      </c>
      <c r="V134" s="11">
        <v>2</v>
      </c>
      <c r="W134" s="11">
        <v>0</v>
      </c>
      <c r="X134" s="11">
        <v>0</v>
      </c>
      <c r="Y134" s="11">
        <v>2</v>
      </c>
      <c r="Z134" s="11">
        <v>0</v>
      </c>
      <c r="AA134" s="11">
        <v>0</v>
      </c>
      <c r="AB134" s="38" t="s">
        <v>163</v>
      </c>
      <c r="AC134" s="39" t="s">
        <v>58</v>
      </c>
      <c r="AD134" s="40"/>
      <c r="AE134" s="43">
        <v>0</v>
      </c>
      <c r="AF134" s="43">
        <v>0</v>
      </c>
      <c r="AG134" s="43">
        <v>0</v>
      </c>
      <c r="AH134" s="43">
        <v>257.5</v>
      </c>
      <c r="AI134" s="43">
        <v>0</v>
      </c>
      <c r="AJ134" s="43">
        <v>0</v>
      </c>
      <c r="AK134" s="43">
        <f>SUM(AF134:AJ134)</f>
        <v>257.5</v>
      </c>
      <c r="AL134" s="41">
        <v>2021</v>
      </c>
    </row>
    <row r="135" spans="1:38" ht="48" customHeight="1">
      <c r="A135" s="11">
        <v>3</v>
      </c>
      <c r="B135" s="11">
        <v>1</v>
      </c>
      <c r="C135" s="11">
        <v>3</v>
      </c>
      <c r="D135" s="11">
        <v>0</v>
      </c>
      <c r="E135" s="11">
        <v>8</v>
      </c>
      <c r="F135" s="11">
        <v>0</v>
      </c>
      <c r="G135" s="11">
        <v>1</v>
      </c>
      <c r="H135" s="11">
        <v>0</v>
      </c>
      <c r="I135" s="11">
        <v>2</v>
      </c>
      <c r="J135" s="11">
        <v>2</v>
      </c>
      <c r="K135" s="11">
        <v>0</v>
      </c>
      <c r="L135" s="11">
        <v>2</v>
      </c>
      <c r="M135" s="11" t="s">
        <v>119</v>
      </c>
      <c r="N135" s="11">
        <v>5</v>
      </c>
      <c r="O135" s="11">
        <v>1</v>
      </c>
      <c r="P135" s="11">
        <v>9</v>
      </c>
      <c r="Q135" s="11">
        <v>2</v>
      </c>
      <c r="R135" s="11">
        <v>0</v>
      </c>
      <c r="S135" s="11">
        <v>2</v>
      </c>
      <c r="T135" s="11">
        <v>2</v>
      </c>
      <c r="U135" s="11">
        <v>0</v>
      </c>
      <c r="V135" s="11">
        <v>2</v>
      </c>
      <c r="W135" s="11">
        <v>0</v>
      </c>
      <c r="X135" s="11">
        <v>0</v>
      </c>
      <c r="Y135" s="11">
        <v>2</v>
      </c>
      <c r="Z135" s="11">
        <v>0</v>
      </c>
      <c r="AA135" s="11">
        <v>1</v>
      </c>
      <c r="AB135" s="36" t="s">
        <v>164</v>
      </c>
      <c r="AC135" s="11" t="s">
        <v>52</v>
      </c>
      <c r="AD135" s="7"/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1</v>
      </c>
      <c r="AL135" s="18">
        <v>2021</v>
      </c>
    </row>
    <row r="136" spans="1:38" ht="72.75" customHeight="1">
      <c r="A136" s="11">
        <v>3</v>
      </c>
      <c r="B136" s="11">
        <v>1</v>
      </c>
      <c r="C136" s="11">
        <v>3</v>
      </c>
      <c r="D136" s="11">
        <v>0</v>
      </c>
      <c r="E136" s="11">
        <v>8</v>
      </c>
      <c r="F136" s="11">
        <v>0</v>
      </c>
      <c r="G136" s="11">
        <v>1</v>
      </c>
      <c r="H136" s="11">
        <v>0</v>
      </c>
      <c r="I136" s="11">
        <v>2</v>
      </c>
      <c r="J136" s="11">
        <v>2</v>
      </c>
      <c r="K136" s="11">
        <v>0</v>
      </c>
      <c r="L136" s="11">
        <v>2</v>
      </c>
      <c r="M136" s="11" t="s">
        <v>119</v>
      </c>
      <c r="N136" s="11">
        <v>5</v>
      </c>
      <c r="O136" s="11">
        <v>1</v>
      </c>
      <c r="P136" s="11">
        <v>9</v>
      </c>
      <c r="Q136" s="11">
        <v>4</v>
      </c>
      <c r="R136" s="11">
        <v>0</v>
      </c>
      <c r="S136" s="11">
        <v>2</v>
      </c>
      <c r="T136" s="11">
        <v>2</v>
      </c>
      <c r="U136" s="11">
        <v>0</v>
      </c>
      <c r="V136" s="11">
        <v>2</v>
      </c>
      <c r="W136" s="11">
        <v>0</v>
      </c>
      <c r="X136" s="11">
        <v>0</v>
      </c>
      <c r="Y136" s="11">
        <v>2</v>
      </c>
      <c r="Z136" s="11">
        <v>0</v>
      </c>
      <c r="AA136" s="11">
        <v>0</v>
      </c>
      <c r="AB136" s="38" t="s">
        <v>165</v>
      </c>
      <c r="AC136" s="39" t="s">
        <v>58</v>
      </c>
      <c r="AD136" s="40"/>
      <c r="AE136" s="43">
        <v>0</v>
      </c>
      <c r="AF136" s="43">
        <v>0</v>
      </c>
      <c r="AG136" s="43">
        <v>0</v>
      </c>
      <c r="AH136" s="43">
        <v>0</v>
      </c>
      <c r="AI136" s="43">
        <v>0</v>
      </c>
      <c r="AJ136" s="43">
        <v>0</v>
      </c>
      <c r="AK136" s="43">
        <f>SUM(AF136:AJ136)</f>
        <v>0</v>
      </c>
      <c r="AL136" s="41">
        <v>2021</v>
      </c>
    </row>
    <row r="137" spans="1:38" ht="71.25" customHeight="1">
      <c r="A137" s="11">
        <v>3</v>
      </c>
      <c r="B137" s="11">
        <v>1</v>
      </c>
      <c r="C137" s="11">
        <v>3</v>
      </c>
      <c r="D137" s="11">
        <v>0</v>
      </c>
      <c r="E137" s="11">
        <v>8</v>
      </c>
      <c r="F137" s="11">
        <v>0</v>
      </c>
      <c r="G137" s="11">
        <v>1</v>
      </c>
      <c r="H137" s="11">
        <v>0</v>
      </c>
      <c r="I137" s="11">
        <v>2</v>
      </c>
      <c r="J137" s="11">
        <v>2</v>
      </c>
      <c r="K137" s="11">
        <v>0</v>
      </c>
      <c r="L137" s="11">
        <v>2</v>
      </c>
      <c r="M137" s="11" t="s">
        <v>119</v>
      </c>
      <c r="N137" s="11">
        <v>5</v>
      </c>
      <c r="O137" s="11">
        <v>1</v>
      </c>
      <c r="P137" s="11">
        <v>9</v>
      </c>
      <c r="Q137" s="11">
        <v>4</v>
      </c>
      <c r="R137" s="11">
        <v>0</v>
      </c>
      <c r="S137" s="11">
        <v>2</v>
      </c>
      <c r="T137" s="11">
        <v>2</v>
      </c>
      <c r="U137" s="11">
        <v>0</v>
      </c>
      <c r="V137" s="11">
        <v>2</v>
      </c>
      <c r="W137" s="11">
        <v>0</v>
      </c>
      <c r="X137" s="11">
        <v>0</v>
      </c>
      <c r="Y137" s="11">
        <v>2</v>
      </c>
      <c r="Z137" s="11">
        <v>0</v>
      </c>
      <c r="AA137" s="11">
        <v>1</v>
      </c>
      <c r="AB137" s="36" t="s">
        <v>166</v>
      </c>
      <c r="AC137" s="11" t="s">
        <v>52</v>
      </c>
      <c r="AD137" s="7"/>
      <c r="AE137" s="18">
        <v>0</v>
      </c>
      <c r="AF137" s="18">
        <v>0</v>
      </c>
      <c r="AG137" s="18">
        <v>0</v>
      </c>
      <c r="AH137" s="18">
        <v>1</v>
      </c>
      <c r="AI137" s="18">
        <v>0</v>
      </c>
      <c r="AJ137" s="18">
        <v>0</v>
      </c>
      <c r="AK137" s="18">
        <v>1</v>
      </c>
      <c r="AL137" s="18">
        <v>2021</v>
      </c>
    </row>
    <row r="138" spans="1:38" ht="76.5" customHeight="1">
      <c r="A138" s="11">
        <v>3</v>
      </c>
      <c r="B138" s="11">
        <v>1</v>
      </c>
      <c r="C138" s="11">
        <v>3</v>
      </c>
      <c r="D138" s="11">
        <v>0</v>
      </c>
      <c r="E138" s="11">
        <v>7</v>
      </c>
      <c r="F138" s="11">
        <v>0</v>
      </c>
      <c r="G138" s="11">
        <v>3</v>
      </c>
      <c r="H138" s="11">
        <v>0</v>
      </c>
      <c r="I138" s="11">
        <v>2</v>
      </c>
      <c r="J138" s="11">
        <v>2</v>
      </c>
      <c r="K138" s="11">
        <v>0</v>
      </c>
      <c r="L138" s="11">
        <v>2</v>
      </c>
      <c r="M138" s="11">
        <v>1</v>
      </c>
      <c r="N138" s="11">
        <v>1</v>
      </c>
      <c r="O138" s="11">
        <v>2</v>
      </c>
      <c r="P138" s="11">
        <v>0</v>
      </c>
      <c r="Q138" s="11">
        <v>0</v>
      </c>
      <c r="R138" s="11">
        <v>0</v>
      </c>
      <c r="S138" s="11">
        <v>2</v>
      </c>
      <c r="T138" s="11">
        <v>2</v>
      </c>
      <c r="U138" s="11">
        <v>0</v>
      </c>
      <c r="V138" s="11">
        <v>2</v>
      </c>
      <c r="W138" s="11">
        <v>0</v>
      </c>
      <c r="X138" s="11">
        <v>1</v>
      </c>
      <c r="Y138" s="11">
        <v>9</v>
      </c>
      <c r="Z138" s="11">
        <v>0</v>
      </c>
      <c r="AA138" s="11">
        <v>0</v>
      </c>
      <c r="AB138" s="68" t="s">
        <v>167</v>
      </c>
      <c r="AC138" s="39" t="s">
        <v>58</v>
      </c>
      <c r="AD138" s="7"/>
      <c r="AE138" s="43">
        <v>0</v>
      </c>
      <c r="AF138" s="43">
        <v>0</v>
      </c>
      <c r="AG138" s="43">
        <v>0</v>
      </c>
      <c r="AH138" s="43">
        <v>71.4</v>
      </c>
      <c r="AI138" s="43">
        <v>0</v>
      </c>
      <c r="AJ138" s="43">
        <v>0</v>
      </c>
      <c r="AK138" s="43">
        <f>SUM(AF138:AJ138)</f>
        <v>71.4</v>
      </c>
      <c r="AL138" s="41">
        <v>2021</v>
      </c>
    </row>
    <row r="139" spans="1:38" ht="68.25" customHeight="1">
      <c r="A139" s="11">
        <v>3</v>
      </c>
      <c r="B139" s="11">
        <v>1</v>
      </c>
      <c r="C139" s="11">
        <v>3</v>
      </c>
      <c r="D139" s="11">
        <v>0</v>
      </c>
      <c r="E139" s="11">
        <v>7</v>
      </c>
      <c r="F139" s="11">
        <v>0</v>
      </c>
      <c r="G139" s="11">
        <v>3</v>
      </c>
      <c r="H139" s="11">
        <v>0</v>
      </c>
      <c r="I139" s="11">
        <v>2</v>
      </c>
      <c r="J139" s="11">
        <v>2</v>
      </c>
      <c r="K139" s="11">
        <v>0</v>
      </c>
      <c r="L139" s="11">
        <v>2</v>
      </c>
      <c r="M139" s="11">
        <v>1</v>
      </c>
      <c r="N139" s="11">
        <v>1</v>
      </c>
      <c r="O139" s="11">
        <v>2</v>
      </c>
      <c r="P139" s="11">
        <v>0</v>
      </c>
      <c r="Q139" s="11">
        <v>0</v>
      </c>
      <c r="R139" s="11">
        <v>0</v>
      </c>
      <c r="S139" s="11">
        <v>2</v>
      </c>
      <c r="T139" s="11">
        <v>2</v>
      </c>
      <c r="U139" s="11">
        <v>0</v>
      </c>
      <c r="V139" s="11">
        <v>2</v>
      </c>
      <c r="W139" s="11">
        <v>0</v>
      </c>
      <c r="X139" s="11">
        <v>1</v>
      </c>
      <c r="Y139" s="11">
        <v>9</v>
      </c>
      <c r="Z139" s="11">
        <v>0</v>
      </c>
      <c r="AA139" s="11">
        <v>1</v>
      </c>
      <c r="AB139" s="36" t="s">
        <v>156</v>
      </c>
      <c r="AC139" s="45" t="s">
        <v>148</v>
      </c>
      <c r="AD139" s="46"/>
      <c r="AE139" s="47">
        <v>0</v>
      </c>
      <c r="AF139" s="47">
        <v>0</v>
      </c>
      <c r="AG139" s="47">
        <v>0</v>
      </c>
      <c r="AH139" s="47">
        <v>2</v>
      </c>
      <c r="AI139" s="47">
        <v>0</v>
      </c>
      <c r="AJ139" s="47">
        <v>0</v>
      </c>
      <c r="AK139" s="47">
        <v>1</v>
      </c>
      <c r="AL139" s="59">
        <v>2021</v>
      </c>
    </row>
    <row r="140" spans="1:38" ht="93.75" customHeight="1">
      <c r="A140" s="11">
        <v>3</v>
      </c>
      <c r="B140" s="11">
        <v>1</v>
      </c>
      <c r="C140" s="11">
        <v>3</v>
      </c>
      <c r="D140" s="11">
        <v>0</v>
      </c>
      <c r="E140" s="11">
        <v>7</v>
      </c>
      <c r="F140" s="11">
        <v>0</v>
      </c>
      <c r="G140" s="11">
        <v>3</v>
      </c>
      <c r="H140" s="11">
        <v>0</v>
      </c>
      <c r="I140" s="11">
        <v>2</v>
      </c>
      <c r="J140" s="11">
        <v>2</v>
      </c>
      <c r="K140" s="11">
        <v>0</v>
      </c>
      <c r="L140" s="11">
        <v>2</v>
      </c>
      <c r="M140" s="11" t="s">
        <v>143</v>
      </c>
      <c r="N140" s="11">
        <v>1</v>
      </c>
      <c r="O140" s="11">
        <v>2</v>
      </c>
      <c r="P140" s="11">
        <v>0</v>
      </c>
      <c r="Q140" s="11">
        <v>0</v>
      </c>
      <c r="R140" s="11">
        <v>0</v>
      </c>
      <c r="S140" s="11">
        <v>2</v>
      </c>
      <c r="T140" s="11">
        <v>2</v>
      </c>
      <c r="U140" s="11">
        <v>0</v>
      </c>
      <c r="V140" s="11">
        <v>2</v>
      </c>
      <c r="W140" s="11">
        <v>0</v>
      </c>
      <c r="X140" s="11">
        <v>2</v>
      </c>
      <c r="Y140" s="11">
        <v>0</v>
      </c>
      <c r="Z140" s="11">
        <v>0</v>
      </c>
      <c r="AA140" s="11">
        <v>0</v>
      </c>
      <c r="AB140" s="68" t="s">
        <v>168</v>
      </c>
      <c r="AC140" s="39" t="s">
        <v>58</v>
      </c>
      <c r="AD140" s="7"/>
      <c r="AE140" s="43">
        <v>0</v>
      </c>
      <c r="AF140" s="43">
        <v>0</v>
      </c>
      <c r="AG140" s="43">
        <v>0</v>
      </c>
      <c r="AH140" s="43">
        <v>10.5</v>
      </c>
      <c r="AI140" s="43">
        <v>0</v>
      </c>
      <c r="AJ140" s="43">
        <v>0</v>
      </c>
      <c r="AK140" s="43">
        <f>SUM(AF140:AJ140)</f>
        <v>10.5</v>
      </c>
      <c r="AL140" s="41">
        <v>2021</v>
      </c>
    </row>
    <row r="141" spans="1:38" ht="71.25" customHeight="1">
      <c r="A141" s="11">
        <v>3</v>
      </c>
      <c r="B141" s="11">
        <v>1</v>
      </c>
      <c r="C141" s="11">
        <v>3</v>
      </c>
      <c r="D141" s="11">
        <v>0</v>
      </c>
      <c r="E141" s="11">
        <v>7</v>
      </c>
      <c r="F141" s="11">
        <v>0</v>
      </c>
      <c r="G141" s="11">
        <v>3</v>
      </c>
      <c r="H141" s="11">
        <v>0</v>
      </c>
      <c r="I141" s="11">
        <v>2</v>
      </c>
      <c r="J141" s="11">
        <v>2</v>
      </c>
      <c r="K141" s="11">
        <v>0</v>
      </c>
      <c r="L141" s="11">
        <v>2</v>
      </c>
      <c r="M141" s="11" t="s">
        <v>143</v>
      </c>
      <c r="N141" s="11">
        <v>1</v>
      </c>
      <c r="O141" s="11">
        <v>2</v>
      </c>
      <c r="P141" s="11">
        <v>0</v>
      </c>
      <c r="Q141" s="11">
        <v>0</v>
      </c>
      <c r="R141" s="11">
        <v>0</v>
      </c>
      <c r="S141" s="11">
        <v>2</v>
      </c>
      <c r="T141" s="11">
        <v>2</v>
      </c>
      <c r="U141" s="11">
        <v>0</v>
      </c>
      <c r="V141" s="11">
        <v>2</v>
      </c>
      <c r="W141" s="11">
        <v>0</v>
      </c>
      <c r="X141" s="11">
        <v>2</v>
      </c>
      <c r="Y141" s="11">
        <v>0</v>
      </c>
      <c r="Z141" s="11">
        <v>0</v>
      </c>
      <c r="AA141" s="11">
        <v>1</v>
      </c>
      <c r="AB141" s="36" t="s">
        <v>158</v>
      </c>
      <c r="AC141" s="45" t="s">
        <v>148</v>
      </c>
      <c r="AD141" s="46"/>
      <c r="AE141" s="47">
        <v>0</v>
      </c>
      <c r="AF141" s="47">
        <v>0</v>
      </c>
      <c r="AG141" s="47">
        <v>0</v>
      </c>
      <c r="AH141" s="47">
        <v>2</v>
      </c>
      <c r="AI141" s="47">
        <v>0</v>
      </c>
      <c r="AJ141" s="47">
        <v>0</v>
      </c>
      <c r="AK141" s="47">
        <v>0</v>
      </c>
      <c r="AL141" s="59">
        <v>2021</v>
      </c>
    </row>
    <row r="142" spans="1:38" ht="68.25" customHeight="1">
      <c r="A142" s="11">
        <v>3</v>
      </c>
      <c r="B142" s="11">
        <v>1</v>
      </c>
      <c r="C142" s="11">
        <v>3</v>
      </c>
      <c r="D142" s="11">
        <v>0</v>
      </c>
      <c r="E142" s="11">
        <v>8</v>
      </c>
      <c r="F142" s="11">
        <v>0</v>
      </c>
      <c r="G142" s="11">
        <v>1</v>
      </c>
      <c r="H142" s="11">
        <v>0</v>
      </c>
      <c r="I142" s="11">
        <v>2</v>
      </c>
      <c r="J142" s="11">
        <v>2</v>
      </c>
      <c r="K142" s="11">
        <v>0</v>
      </c>
      <c r="L142" s="11">
        <v>3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2</v>
      </c>
      <c r="T142" s="11">
        <v>2</v>
      </c>
      <c r="U142" s="11">
        <v>0</v>
      </c>
      <c r="V142" s="11">
        <v>3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31" t="s">
        <v>169</v>
      </c>
      <c r="AC142" s="32" t="s">
        <v>58</v>
      </c>
      <c r="AD142" s="56"/>
      <c r="AE142" s="34">
        <f aca="true" t="shared" si="11" ref="AE142:AK142">SUM(AE146+AE148+AE150+AE152+AE154)</f>
        <v>0</v>
      </c>
      <c r="AF142" s="34">
        <f t="shared" si="11"/>
        <v>218.5</v>
      </c>
      <c r="AG142" s="34">
        <f t="shared" si="11"/>
        <v>638.1</v>
      </c>
      <c r="AH142" s="34">
        <f t="shared" si="11"/>
        <v>185.7</v>
      </c>
      <c r="AI142" s="34">
        <f t="shared" si="11"/>
        <v>0</v>
      </c>
      <c r="AJ142" s="34">
        <f t="shared" si="11"/>
        <v>0</v>
      </c>
      <c r="AK142" s="34">
        <f t="shared" si="11"/>
        <v>1042.3</v>
      </c>
      <c r="AL142" s="35">
        <v>2021</v>
      </c>
    </row>
    <row r="143" spans="1:38" ht="50.25" customHeight="1">
      <c r="A143" s="11">
        <v>3</v>
      </c>
      <c r="B143" s="11">
        <v>1</v>
      </c>
      <c r="C143" s="11">
        <v>3</v>
      </c>
      <c r="D143" s="11">
        <v>0</v>
      </c>
      <c r="E143" s="11">
        <v>8</v>
      </c>
      <c r="F143" s="11">
        <v>0</v>
      </c>
      <c r="G143" s="11">
        <v>1</v>
      </c>
      <c r="H143" s="11">
        <v>0</v>
      </c>
      <c r="I143" s="11">
        <v>2</v>
      </c>
      <c r="J143" s="11">
        <v>2</v>
      </c>
      <c r="K143" s="11">
        <v>0</v>
      </c>
      <c r="L143" s="11">
        <v>3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2</v>
      </c>
      <c r="T143" s="11">
        <v>2</v>
      </c>
      <c r="U143" s="11">
        <v>0</v>
      </c>
      <c r="V143" s="11">
        <v>3</v>
      </c>
      <c r="W143" s="11">
        <v>0</v>
      </c>
      <c r="X143" s="11">
        <v>0</v>
      </c>
      <c r="Y143" s="11">
        <v>0</v>
      </c>
      <c r="Z143" s="11">
        <v>0</v>
      </c>
      <c r="AA143" s="11">
        <v>1</v>
      </c>
      <c r="AB143" s="36" t="s">
        <v>170</v>
      </c>
      <c r="AC143" s="11" t="s">
        <v>50</v>
      </c>
      <c r="AD143" s="7"/>
      <c r="AE143" s="18">
        <v>85</v>
      </c>
      <c r="AF143" s="18">
        <v>85</v>
      </c>
      <c r="AG143" s="18">
        <v>85</v>
      </c>
      <c r="AH143" s="18">
        <v>85</v>
      </c>
      <c r="AI143" s="18">
        <v>85</v>
      </c>
      <c r="AJ143" s="18">
        <v>85</v>
      </c>
      <c r="AK143" s="18">
        <v>85</v>
      </c>
      <c r="AL143" s="18">
        <v>2021</v>
      </c>
    </row>
    <row r="144" spans="1:38" ht="45.75" customHeight="1">
      <c r="A144" s="11">
        <v>3</v>
      </c>
      <c r="B144" s="11">
        <v>1</v>
      </c>
      <c r="C144" s="11">
        <v>3</v>
      </c>
      <c r="D144" s="11">
        <v>0</v>
      </c>
      <c r="E144" s="11">
        <v>8</v>
      </c>
      <c r="F144" s="11">
        <v>0</v>
      </c>
      <c r="G144" s="11">
        <v>1</v>
      </c>
      <c r="H144" s="11">
        <v>0</v>
      </c>
      <c r="I144" s="11">
        <v>2</v>
      </c>
      <c r="J144" s="11">
        <v>2</v>
      </c>
      <c r="K144" s="11">
        <v>0</v>
      </c>
      <c r="L144" s="11">
        <v>3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2</v>
      </c>
      <c r="T144" s="11">
        <v>2</v>
      </c>
      <c r="U144" s="11">
        <v>0</v>
      </c>
      <c r="V144" s="11">
        <v>3</v>
      </c>
      <c r="W144" s="11">
        <v>0</v>
      </c>
      <c r="X144" s="11">
        <v>0</v>
      </c>
      <c r="Y144" s="11">
        <v>0</v>
      </c>
      <c r="Z144" s="11">
        <v>0</v>
      </c>
      <c r="AA144" s="11">
        <v>2</v>
      </c>
      <c r="AB144" s="36" t="s">
        <v>171</v>
      </c>
      <c r="AC144" s="11" t="s">
        <v>50</v>
      </c>
      <c r="AD144" s="7"/>
      <c r="AE144" s="18">
        <v>30</v>
      </c>
      <c r="AF144" s="18">
        <v>30</v>
      </c>
      <c r="AG144" s="18">
        <v>30</v>
      </c>
      <c r="AH144" s="18">
        <v>30</v>
      </c>
      <c r="AI144" s="18">
        <v>40</v>
      </c>
      <c r="AJ144" s="18">
        <v>60</v>
      </c>
      <c r="AK144" s="18">
        <v>60</v>
      </c>
      <c r="AL144" s="18">
        <v>2021</v>
      </c>
    </row>
    <row r="145" spans="1:38" ht="68.25" customHeight="1">
      <c r="A145" s="11">
        <v>3</v>
      </c>
      <c r="B145" s="11">
        <v>1</v>
      </c>
      <c r="C145" s="11">
        <v>3</v>
      </c>
      <c r="D145" s="11">
        <v>0</v>
      </c>
      <c r="E145" s="11">
        <v>8</v>
      </c>
      <c r="F145" s="11">
        <v>0</v>
      </c>
      <c r="G145" s="11">
        <v>1</v>
      </c>
      <c r="H145" s="11">
        <v>0</v>
      </c>
      <c r="I145" s="11">
        <v>2</v>
      </c>
      <c r="J145" s="11">
        <v>2</v>
      </c>
      <c r="K145" s="11">
        <v>0</v>
      </c>
      <c r="L145" s="11">
        <v>3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2</v>
      </c>
      <c r="T145" s="11">
        <v>2</v>
      </c>
      <c r="U145" s="11">
        <v>0</v>
      </c>
      <c r="V145" s="11">
        <v>3</v>
      </c>
      <c r="W145" s="11">
        <v>0</v>
      </c>
      <c r="X145" s="11">
        <v>0</v>
      </c>
      <c r="Y145" s="11">
        <v>0</v>
      </c>
      <c r="Z145" s="11">
        <v>0</v>
      </c>
      <c r="AA145" s="11">
        <v>3</v>
      </c>
      <c r="AB145" s="36" t="s">
        <v>172</v>
      </c>
      <c r="AC145" s="11" t="s">
        <v>50</v>
      </c>
      <c r="AD145" s="7"/>
      <c r="AE145" s="18">
        <v>79</v>
      </c>
      <c r="AF145" s="18">
        <v>79</v>
      </c>
      <c r="AG145" s="18">
        <v>79</v>
      </c>
      <c r="AH145" s="18">
        <v>79</v>
      </c>
      <c r="AI145" s="18">
        <v>79</v>
      </c>
      <c r="AJ145" s="18">
        <v>79</v>
      </c>
      <c r="AK145" s="18">
        <v>79</v>
      </c>
      <c r="AL145" s="18">
        <v>2021</v>
      </c>
    </row>
    <row r="146" spans="1:38" ht="69.75" customHeight="1">
      <c r="A146" s="11">
        <v>3</v>
      </c>
      <c r="B146" s="11">
        <v>1</v>
      </c>
      <c r="C146" s="11">
        <v>3</v>
      </c>
      <c r="D146" s="11">
        <v>0</v>
      </c>
      <c r="E146" s="11">
        <v>8</v>
      </c>
      <c r="F146" s="11">
        <v>0</v>
      </c>
      <c r="G146" s="11">
        <v>1</v>
      </c>
      <c r="H146" s="11">
        <v>0</v>
      </c>
      <c r="I146" s="11">
        <v>2</v>
      </c>
      <c r="J146" s="11">
        <v>2</v>
      </c>
      <c r="K146" s="11">
        <v>0</v>
      </c>
      <c r="L146" s="11">
        <v>3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2</v>
      </c>
      <c r="T146" s="11">
        <v>2</v>
      </c>
      <c r="U146" s="11">
        <v>0</v>
      </c>
      <c r="V146" s="11">
        <v>3</v>
      </c>
      <c r="W146" s="11">
        <v>0</v>
      </c>
      <c r="X146" s="11">
        <v>0</v>
      </c>
      <c r="Y146" s="11">
        <v>1</v>
      </c>
      <c r="Z146" s="11">
        <v>0</v>
      </c>
      <c r="AA146" s="11">
        <v>0</v>
      </c>
      <c r="AB146" s="38" t="s">
        <v>173</v>
      </c>
      <c r="AC146" s="39" t="s">
        <v>58</v>
      </c>
      <c r="AD146" s="40"/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f>SUM(AF146:AJ146)</f>
        <v>0</v>
      </c>
      <c r="AL146" s="41">
        <v>2021</v>
      </c>
    </row>
    <row r="147" spans="1:38" ht="41.25" customHeight="1">
      <c r="A147" s="11">
        <v>3</v>
      </c>
      <c r="B147" s="11">
        <v>1</v>
      </c>
      <c r="C147" s="11">
        <v>3</v>
      </c>
      <c r="D147" s="11">
        <v>0</v>
      </c>
      <c r="E147" s="11">
        <v>8</v>
      </c>
      <c r="F147" s="11">
        <v>0</v>
      </c>
      <c r="G147" s="11">
        <v>1</v>
      </c>
      <c r="H147" s="11">
        <v>0</v>
      </c>
      <c r="I147" s="11">
        <v>2</v>
      </c>
      <c r="J147" s="11">
        <v>2</v>
      </c>
      <c r="K147" s="11">
        <v>0</v>
      </c>
      <c r="L147" s="11">
        <v>3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2</v>
      </c>
      <c r="T147" s="11">
        <v>2</v>
      </c>
      <c r="U147" s="11">
        <v>0</v>
      </c>
      <c r="V147" s="11">
        <v>3</v>
      </c>
      <c r="W147" s="11">
        <v>0</v>
      </c>
      <c r="X147" s="11">
        <v>0</v>
      </c>
      <c r="Y147" s="11">
        <v>1</v>
      </c>
      <c r="Z147" s="11">
        <v>0</v>
      </c>
      <c r="AA147" s="11">
        <v>1</v>
      </c>
      <c r="AB147" s="36" t="s">
        <v>174</v>
      </c>
      <c r="AC147" s="11" t="s">
        <v>52</v>
      </c>
      <c r="AD147" s="7"/>
      <c r="AE147" s="59">
        <v>0</v>
      </c>
      <c r="AF147" s="59">
        <v>0</v>
      </c>
      <c r="AG147" s="59">
        <v>0</v>
      </c>
      <c r="AH147" s="59">
        <v>0</v>
      </c>
      <c r="AI147" s="59">
        <v>0</v>
      </c>
      <c r="AJ147" s="59">
        <v>0</v>
      </c>
      <c r="AK147" s="59">
        <v>0</v>
      </c>
      <c r="AL147" s="59">
        <v>2021</v>
      </c>
    </row>
    <row r="148" spans="1:38" ht="73.5" customHeight="1">
      <c r="A148" s="11">
        <v>3</v>
      </c>
      <c r="B148" s="11">
        <v>1</v>
      </c>
      <c r="C148" s="11">
        <v>3</v>
      </c>
      <c r="D148" s="11">
        <v>0</v>
      </c>
      <c r="E148" s="11">
        <v>8</v>
      </c>
      <c r="F148" s="11">
        <v>0</v>
      </c>
      <c r="G148" s="11">
        <v>1</v>
      </c>
      <c r="H148" s="11">
        <v>0</v>
      </c>
      <c r="I148" s="11">
        <v>2</v>
      </c>
      <c r="J148" s="11">
        <v>2</v>
      </c>
      <c r="K148" s="11">
        <v>0</v>
      </c>
      <c r="L148" s="11">
        <v>3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2</v>
      </c>
      <c r="T148" s="11">
        <v>2</v>
      </c>
      <c r="U148" s="11">
        <v>0</v>
      </c>
      <c r="V148" s="11">
        <v>3</v>
      </c>
      <c r="W148" s="11">
        <v>0</v>
      </c>
      <c r="X148" s="11">
        <v>0</v>
      </c>
      <c r="Y148" s="11">
        <v>2</v>
      </c>
      <c r="Z148" s="11">
        <v>0</v>
      </c>
      <c r="AA148" s="11">
        <v>0</v>
      </c>
      <c r="AB148" s="38" t="s">
        <v>175</v>
      </c>
      <c r="AC148" s="39" t="s">
        <v>58</v>
      </c>
      <c r="AD148" s="40"/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f>SUM(AF148:AJ148)</f>
        <v>0</v>
      </c>
      <c r="AL148" s="41">
        <v>2021</v>
      </c>
    </row>
    <row r="149" spans="1:38" ht="69" customHeight="1">
      <c r="A149" s="11">
        <v>3</v>
      </c>
      <c r="B149" s="11">
        <v>1</v>
      </c>
      <c r="C149" s="11">
        <v>3</v>
      </c>
      <c r="D149" s="11">
        <v>0</v>
      </c>
      <c r="E149" s="11">
        <v>8</v>
      </c>
      <c r="F149" s="11">
        <v>0</v>
      </c>
      <c r="G149" s="11">
        <v>1</v>
      </c>
      <c r="H149" s="11">
        <v>0</v>
      </c>
      <c r="I149" s="11">
        <v>2</v>
      </c>
      <c r="J149" s="11">
        <v>2</v>
      </c>
      <c r="K149" s="11">
        <v>0</v>
      </c>
      <c r="L149" s="11">
        <v>3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2</v>
      </c>
      <c r="T149" s="11">
        <v>2</v>
      </c>
      <c r="U149" s="11">
        <v>0</v>
      </c>
      <c r="V149" s="11">
        <v>3</v>
      </c>
      <c r="W149" s="11">
        <v>0</v>
      </c>
      <c r="X149" s="11">
        <v>0</v>
      </c>
      <c r="Y149" s="11">
        <v>2</v>
      </c>
      <c r="Z149" s="11">
        <v>0</v>
      </c>
      <c r="AA149" s="11">
        <v>1</v>
      </c>
      <c r="AB149" s="36" t="s">
        <v>176</v>
      </c>
      <c r="AC149" s="11" t="s">
        <v>52</v>
      </c>
      <c r="AD149" s="7"/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>
        <v>0</v>
      </c>
      <c r="AK149" s="59">
        <v>0</v>
      </c>
      <c r="AL149" s="59">
        <v>2021</v>
      </c>
    </row>
    <row r="150" spans="1:38" ht="69.75" customHeight="1">
      <c r="A150" s="11">
        <v>3</v>
      </c>
      <c r="B150" s="11">
        <v>1</v>
      </c>
      <c r="C150" s="11">
        <v>3</v>
      </c>
      <c r="D150" s="11">
        <v>0</v>
      </c>
      <c r="E150" s="11">
        <v>8</v>
      </c>
      <c r="F150" s="11">
        <v>0</v>
      </c>
      <c r="G150" s="11">
        <v>1</v>
      </c>
      <c r="H150" s="11">
        <v>0</v>
      </c>
      <c r="I150" s="11">
        <v>2</v>
      </c>
      <c r="J150" s="11">
        <v>2</v>
      </c>
      <c r="K150" s="11">
        <v>0</v>
      </c>
      <c r="L150" s="11">
        <v>3</v>
      </c>
      <c r="M150" s="11" t="s">
        <v>116</v>
      </c>
      <c r="N150" s="11">
        <v>5</v>
      </c>
      <c r="O150" s="11">
        <v>5</v>
      </c>
      <c r="P150" s="11">
        <v>8</v>
      </c>
      <c r="Q150" s="11" t="s">
        <v>177</v>
      </c>
      <c r="R150" s="11">
        <v>0</v>
      </c>
      <c r="S150" s="11">
        <v>2</v>
      </c>
      <c r="T150" s="11">
        <v>2</v>
      </c>
      <c r="U150" s="11">
        <v>0</v>
      </c>
      <c r="V150" s="11">
        <v>3</v>
      </c>
      <c r="W150" s="11">
        <v>0</v>
      </c>
      <c r="X150" s="11">
        <v>0</v>
      </c>
      <c r="Y150" s="11">
        <v>3</v>
      </c>
      <c r="Z150" s="11">
        <v>0</v>
      </c>
      <c r="AA150" s="11">
        <v>0</v>
      </c>
      <c r="AB150" s="38" t="s">
        <v>178</v>
      </c>
      <c r="AC150" s="39" t="s">
        <v>58</v>
      </c>
      <c r="AD150" s="40"/>
      <c r="AE150" s="43">
        <v>0</v>
      </c>
      <c r="AF150" s="43">
        <v>216.3</v>
      </c>
      <c r="AG150" s="43">
        <v>0</v>
      </c>
      <c r="AH150" s="43">
        <v>0</v>
      </c>
      <c r="AI150" s="43">
        <v>0</v>
      </c>
      <c r="AJ150" s="43">
        <v>0</v>
      </c>
      <c r="AK150" s="43">
        <f>SUM(AF150:AJ150)</f>
        <v>216.3</v>
      </c>
      <c r="AL150" s="41">
        <v>2021</v>
      </c>
    </row>
    <row r="151" spans="1:38" ht="84" customHeight="1">
      <c r="A151" s="11">
        <v>3</v>
      </c>
      <c r="B151" s="11">
        <v>1</v>
      </c>
      <c r="C151" s="11">
        <v>3</v>
      </c>
      <c r="D151" s="11">
        <v>0</v>
      </c>
      <c r="E151" s="11">
        <v>8</v>
      </c>
      <c r="F151" s="11">
        <v>0</v>
      </c>
      <c r="G151" s="11">
        <v>1</v>
      </c>
      <c r="H151" s="11">
        <v>0</v>
      </c>
      <c r="I151" s="11">
        <v>2</v>
      </c>
      <c r="J151" s="11">
        <v>2</v>
      </c>
      <c r="K151" s="11">
        <v>0</v>
      </c>
      <c r="L151" s="11">
        <v>3</v>
      </c>
      <c r="M151" s="11" t="s">
        <v>116</v>
      </c>
      <c r="N151" s="11">
        <v>5</v>
      </c>
      <c r="O151" s="11">
        <v>5</v>
      </c>
      <c r="P151" s="11">
        <v>8</v>
      </c>
      <c r="Q151" s="11" t="s">
        <v>177</v>
      </c>
      <c r="R151" s="11">
        <v>0</v>
      </c>
      <c r="S151" s="11">
        <v>2</v>
      </c>
      <c r="T151" s="11">
        <v>2</v>
      </c>
      <c r="U151" s="11">
        <v>0</v>
      </c>
      <c r="V151" s="11">
        <v>3</v>
      </c>
      <c r="W151" s="11">
        <v>0</v>
      </c>
      <c r="X151" s="11">
        <v>0</v>
      </c>
      <c r="Y151" s="11">
        <v>3</v>
      </c>
      <c r="Z151" s="11">
        <v>0</v>
      </c>
      <c r="AA151" s="11">
        <v>1</v>
      </c>
      <c r="AB151" s="36" t="s">
        <v>179</v>
      </c>
      <c r="AC151" s="11" t="s">
        <v>52</v>
      </c>
      <c r="AD151" s="7"/>
      <c r="AE151" s="18">
        <v>0</v>
      </c>
      <c r="AF151" s="18">
        <v>1</v>
      </c>
      <c r="AG151" s="18">
        <v>0</v>
      </c>
      <c r="AH151" s="18">
        <v>0</v>
      </c>
      <c r="AI151" s="18">
        <v>0</v>
      </c>
      <c r="AJ151" s="18">
        <v>0</v>
      </c>
      <c r="AK151" s="18">
        <f>SUM(AF151:AJ151)</f>
        <v>1</v>
      </c>
      <c r="AL151" s="18">
        <v>2021</v>
      </c>
    </row>
    <row r="152" spans="1:38" ht="84.75" customHeight="1">
      <c r="A152" s="11">
        <v>3</v>
      </c>
      <c r="B152" s="11">
        <v>1</v>
      </c>
      <c r="C152" s="11">
        <v>3</v>
      </c>
      <c r="D152" s="11">
        <v>0</v>
      </c>
      <c r="E152" s="11">
        <v>8</v>
      </c>
      <c r="F152" s="11">
        <v>0</v>
      </c>
      <c r="G152" s="11">
        <v>1</v>
      </c>
      <c r="H152" s="11">
        <v>0</v>
      </c>
      <c r="I152" s="11">
        <v>2</v>
      </c>
      <c r="J152" s="11">
        <v>2</v>
      </c>
      <c r="K152" s="11">
        <v>0</v>
      </c>
      <c r="L152" s="11">
        <v>3</v>
      </c>
      <c r="M152" s="11" t="s">
        <v>119</v>
      </c>
      <c r="N152" s="11">
        <v>5</v>
      </c>
      <c r="O152" s="11">
        <v>5</v>
      </c>
      <c r="P152" s="11">
        <v>8</v>
      </c>
      <c r="Q152" s="11" t="s">
        <v>180</v>
      </c>
      <c r="R152" s="11">
        <v>0</v>
      </c>
      <c r="S152" s="11">
        <v>2</v>
      </c>
      <c r="T152" s="11">
        <v>2</v>
      </c>
      <c r="U152" s="11">
        <v>0</v>
      </c>
      <c r="V152" s="11">
        <v>3</v>
      </c>
      <c r="W152" s="11">
        <v>0</v>
      </c>
      <c r="X152" s="11">
        <v>0</v>
      </c>
      <c r="Y152" s="11">
        <v>4</v>
      </c>
      <c r="Z152" s="11">
        <v>0</v>
      </c>
      <c r="AA152" s="11">
        <v>0</v>
      </c>
      <c r="AB152" s="38" t="s">
        <v>181</v>
      </c>
      <c r="AC152" s="39" t="s">
        <v>58</v>
      </c>
      <c r="AD152" s="40"/>
      <c r="AE152" s="43">
        <v>0</v>
      </c>
      <c r="AF152" s="43">
        <v>2.2</v>
      </c>
      <c r="AG152" s="43">
        <v>0</v>
      </c>
      <c r="AH152" s="43">
        <v>0</v>
      </c>
      <c r="AI152" s="43">
        <v>0</v>
      </c>
      <c r="AJ152" s="43">
        <v>0</v>
      </c>
      <c r="AK152" s="43">
        <f>SUM(AF152:AJ152)</f>
        <v>2.2</v>
      </c>
      <c r="AL152" s="41">
        <v>2021</v>
      </c>
    </row>
    <row r="153" spans="1:38" ht="97.5" customHeight="1">
      <c r="A153" s="11">
        <v>3</v>
      </c>
      <c r="B153" s="11">
        <v>1</v>
      </c>
      <c r="C153" s="11">
        <v>3</v>
      </c>
      <c r="D153" s="11">
        <v>0</v>
      </c>
      <c r="E153" s="11">
        <v>8</v>
      </c>
      <c r="F153" s="11">
        <v>0</v>
      </c>
      <c r="G153" s="11">
        <v>1</v>
      </c>
      <c r="H153" s="11">
        <v>0</v>
      </c>
      <c r="I153" s="11">
        <v>2</v>
      </c>
      <c r="J153" s="11">
        <v>2</v>
      </c>
      <c r="K153" s="11">
        <v>0</v>
      </c>
      <c r="L153" s="11">
        <v>3</v>
      </c>
      <c r="M153" s="11" t="s">
        <v>119</v>
      </c>
      <c r="N153" s="11">
        <v>5</v>
      </c>
      <c r="O153" s="11">
        <v>5</v>
      </c>
      <c r="P153" s="11">
        <v>8</v>
      </c>
      <c r="Q153" s="11" t="s">
        <v>180</v>
      </c>
      <c r="R153" s="11">
        <v>0</v>
      </c>
      <c r="S153" s="11">
        <v>2</v>
      </c>
      <c r="T153" s="11">
        <v>2</v>
      </c>
      <c r="U153" s="11">
        <v>0</v>
      </c>
      <c r="V153" s="11">
        <v>3</v>
      </c>
      <c r="W153" s="11">
        <v>0</v>
      </c>
      <c r="X153" s="11">
        <v>0</v>
      </c>
      <c r="Y153" s="11">
        <v>4</v>
      </c>
      <c r="Z153" s="11">
        <v>0</v>
      </c>
      <c r="AA153" s="11">
        <v>1</v>
      </c>
      <c r="AB153" s="36" t="s">
        <v>182</v>
      </c>
      <c r="AC153" s="11" t="s">
        <v>52</v>
      </c>
      <c r="AD153" s="7"/>
      <c r="AE153" s="18">
        <v>0</v>
      </c>
      <c r="AF153" s="18">
        <v>1</v>
      </c>
      <c r="AG153" s="18">
        <v>0</v>
      </c>
      <c r="AH153" s="18">
        <v>0</v>
      </c>
      <c r="AI153" s="18">
        <v>0</v>
      </c>
      <c r="AJ153" s="18">
        <v>0</v>
      </c>
      <c r="AK153" s="18">
        <f>SUM(AF153:AJ153)</f>
        <v>1</v>
      </c>
      <c r="AL153" s="18">
        <v>2021</v>
      </c>
    </row>
    <row r="154" spans="1:38" ht="67.5" customHeight="1">
      <c r="A154" s="11">
        <v>3</v>
      </c>
      <c r="B154" s="11">
        <v>1</v>
      </c>
      <c r="C154" s="11">
        <v>3</v>
      </c>
      <c r="D154" s="11">
        <v>0</v>
      </c>
      <c r="E154" s="11">
        <v>8</v>
      </c>
      <c r="F154" s="11">
        <v>0</v>
      </c>
      <c r="G154" s="11">
        <v>1</v>
      </c>
      <c r="H154" s="11">
        <v>0</v>
      </c>
      <c r="I154" s="11">
        <v>2</v>
      </c>
      <c r="J154" s="11">
        <v>2</v>
      </c>
      <c r="K154" s="11">
        <v>0</v>
      </c>
      <c r="L154" s="11">
        <v>3</v>
      </c>
      <c r="M154" s="11" t="s">
        <v>119</v>
      </c>
      <c r="N154" s="11">
        <v>4</v>
      </c>
      <c r="O154" s="11">
        <v>6</v>
      </c>
      <c r="P154" s="11">
        <v>7</v>
      </c>
      <c r="Q154" s="11">
        <v>0</v>
      </c>
      <c r="R154" s="11">
        <v>0</v>
      </c>
      <c r="S154" s="11">
        <v>2</v>
      </c>
      <c r="T154" s="11">
        <v>2</v>
      </c>
      <c r="U154" s="11">
        <v>0</v>
      </c>
      <c r="V154" s="11">
        <v>3</v>
      </c>
      <c r="W154" s="11">
        <v>0</v>
      </c>
      <c r="X154" s="11">
        <v>0</v>
      </c>
      <c r="Y154" s="11">
        <v>5</v>
      </c>
      <c r="Z154" s="11">
        <v>0</v>
      </c>
      <c r="AA154" s="11">
        <v>0</v>
      </c>
      <c r="AB154" s="68" t="s">
        <v>183</v>
      </c>
      <c r="AC154" s="39" t="s">
        <v>58</v>
      </c>
      <c r="AD154" s="7"/>
      <c r="AE154" s="43">
        <v>0</v>
      </c>
      <c r="AF154" s="43">
        <v>0</v>
      </c>
      <c r="AG154" s="43">
        <v>638.1</v>
      </c>
      <c r="AH154" s="43">
        <v>185.7</v>
      </c>
      <c r="AI154" s="43">
        <v>0</v>
      </c>
      <c r="AJ154" s="43">
        <v>0</v>
      </c>
      <c r="AK154" s="43">
        <f>SUM(AF154:AJ154)</f>
        <v>823.8</v>
      </c>
      <c r="AL154" s="41">
        <v>2021</v>
      </c>
    </row>
    <row r="155" spans="1:38" ht="80.25" customHeight="1">
      <c r="A155" s="11">
        <v>3</v>
      </c>
      <c r="B155" s="11">
        <v>1</v>
      </c>
      <c r="C155" s="11">
        <v>3</v>
      </c>
      <c r="D155" s="11">
        <v>0</v>
      </c>
      <c r="E155" s="11">
        <v>8</v>
      </c>
      <c r="F155" s="11">
        <v>0</v>
      </c>
      <c r="G155" s="11">
        <v>1</v>
      </c>
      <c r="H155" s="11">
        <v>0</v>
      </c>
      <c r="I155" s="11">
        <v>2</v>
      </c>
      <c r="J155" s="11">
        <v>2</v>
      </c>
      <c r="K155" s="11">
        <v>0</v>
      </c>
      <c r="L155" s="11">
        <v>3</v>
      </c>
      <c r="M155" s="11" t="s">
        <v>119</v>
      </c>
      <c r="N155" s="11">
        <v>4</v>
      </c>
      <c r="O155" s="11">
        <v>6</v>
      </c>
      <c r="P155" s="11">
        <v>7</v>
      </c>
      <c r="Q155" s="11">
        <v>0</v>
      </c>
      <c r="R155" s="11">
        <v>0</v>
      </c>
      <c r="S155" s="11">
        <v>2</v>
      </c>
      <c r="T155" s="11">
        <v>2</v>
      </c>
      <c r="U155" s="11">
        <v>0</v>
      </c>
      <c r="V155" s="11">
        <v>3</v>
      </c>
      <c r="W155" s="11">
        <v>0</v>
      </c>
      <c r="X155" s="11">
        <v>0</v>
      </c>
      <c r="Y155" s="11">
        <v>5</v>
      </c>
      <c r="Z155" s="11">
        <v>0</v>
      </c>
      <c r="AA155" s="11">
        <v>1</v>
      </c>
      <c r="AB155" s="36" t="s">
        <v>184</v>
      </c>
      <c r="AC155" s="45" t="s">
        <v>148</v>
      </c>
      <c r="AD155" s="46"/>
      <c r="AE155" s="47">
        <v>0</v>
      </c>
      <c r="AF155" s="47">
        <v>0</v>
      </c>
      <c r="AG155" s="47">
        <v>2</v>
      </c>
      <c r="AH155" s="47">
        <v>0</v>
      </c>
      <c r="AI155" s="47">
        <v>0</v>
      </c>
      <c r="AJ155" s="47">
        <v>0</v>
      </c>
      <c r="AK155" s="47">
        <v>2</v>
      </c>
      <c r="AL155" s="59">
        <v>2021</v>
      </c>
    </row>
    <row r="156" spans="1:38" ht="30.75" customHeight="1">
      <c r="A156" s="71">
        <v>3</v>
      </c>
      <c r="B156" s="71">
        <v>1</v>
      </c>
      <c r="C156" s="71">
        <v>3</v>
      </c>
      <c r="D156" s="71">
        <v>0</v>
      </c>
      <c r="E156" s="71">
        <v>8</v>
      </c>
      <c r="F156" s="71">
        <v>0</v>
      </c>
      <c r="G156" s="71">
        <v>4</v>
      </c>
      <c r="H156" s="71">
        <v>0</v>
      </c>
      <c r="I156" s="71">
        <v>2</v>
      </c>
      <c r="J156" s="71">
        <v>9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2</v>
      </c>
      <c r="T156" s="71">
        <v>9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71">
        <v>0</v>
      </c>
      <c r="AB156" s="72" t="s">
        <v>185</v>
      </c>
      <c r="AC156" s="73" t="s">
        <v>58</v>
      </c>
      <c r="AD156" s="74"/>
      <c r="AE156" s="75">
        <f aca="true" t="shared" si="12" ref="AE156:AK156">SUM(AE158+AE159)</f>
        <v>1056.4</v>
      </c>
      <c r="AF156" s="76">
        <f t="shared" si="12"/>
        <v>1029.1</v>
      </c>
      <c r="AG156" s="76">
        <f t="shared" si="12"/>
        <v>1088.4</v>
      </c>
      <c r="AH156" s="76">
        <f t="shared" si="12"/>
        <v>1196.3</v>
      </c>
      <c r="AI156" s="76">
        <f t="shared" si="12"/>
        <v>1110</v>
      </c>
      <c r="AJ156" s="76">
        <f t="shared" si="12"/>
        <v>1087</v>
      </c>
      <c r="AK156" s="76">
        <f t="shared" si="12"/>
        <v>5510.8</v>
      </c>
      <c r="AL156" s="77">
        <v>2021</v>
      </c>
    </row>
    <row r="157" spans="1:38" ht="60.75" customHeight="1">
      <c r="A157" s="11">
        <v>3</v>
      </c>
      <c r="B157" s="11">
        <v>1</v>
      </c>
      <c r="C157" s="11">
        <v>3</v>
      </c>
      <c r="D157" s="11">
        <v>0</v>
      </c>
      <c r="E157" s="11">
        <v>8</v>
      </c>
      <c r="F157" s="11">
        <v>0</v>
      </c>
      <c r="G157" s="11">
        <v>4</v>
      </c>
      <c r="H157" s="11">
        <v>0</v>
      </c>
      <c r="I157" s="11">
        <v>2</v>
      </c>
      <c r="J157" s="11">
        <v>9</v>
      </c>
      <c r="K157" s="11">
        <v>9</v>
      </c>
      <c r="L157" s="11">
        <v>9</v>
      </c>
      <c r="M157" s="11">
        <v>2</v>
      </c>
      <c r="N157" s="11">
        <v>0</v>
      </c>
      <c r="O157" s="11">
        <v>0</v>
      </c>
      <c r="P157" s="11">
        <v>1</v>
      </c>
      <c r="Q157" s="11" t="s">
        <v>186</v>
      </c>
      <c r="R157" s="11">
        <v>0</v>
      </c>
      <c r="S157" s="11">
        <v>2</v>
      </c>
      <c r="T157" s="11">
        <v>9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36" t="s">
        <v>187</v>
      </c>
      <c r="AC157" s="45" t="s">
        <v>188</v>
      </c>
      <c r="AD157" s="46" t="s">
        <v>189</v>
      </c>
      <c r="AE157" s="47">
        <v>0</v>
      </c>
      <c r="AF157" s="47" t="s">
        <v>189</v>
      </c>
      <c r="AG157" s="47" t="s">
        <v>189</v>
      </c>
      <c r="AH157" s="47" t="s">
        <v>189</v>
      </c>
      <c r="AI157" s="47" t="s">
        <v>189</v>
      </c>
      <c r="AJ157" s="47" t="s">
        <v>189</v>
      </c>
      <c r="AK157" s="47" t="s">
        <v>189</v>
      </c>
      <c r="AL157" s="59" t="s">
        <v>189</v>
      </c>
    </row>
    <row r="158" spans="1:38" ht="65.25" customHeight="1">
      <c r="A158" s="11">
        <v>3</v>
      </c>
      <c r="B158" s="11">
        <v>1</v>
      </c>
      <c r="C158" s="11">
        <v>3</v>
      </c>
      <c r="D158" s="11">
        <v>0</v>
      </c>
      <c r="E158" s="11">
        <v>8</v>
      </c>
      <c r="F158" s="11">
        <v>0</v>
      </c>
      <c r="G158" s="11">
        <v>4</v>
      </c>
      <c r="H158" s="37">
        <v>0</v>
      </c>
      <c r="I158" s="37">
        <v>2</v>
      </c>
      <c r="J158" s="37">
        <v>9</v>
      </c>
      <c r="K158" s="37">
        <v>9</v>
      </c>
      <c r="L158" s="37">
        <v>9</v>
      </c>
      <c r="M158" s="37">
        <v>2</v>
      </c>
      <c r="N158" s="37">
        <v>0</v>
      </c>
      <c r="O158" s="37">
        <v>0</v>
      </c>
      <c r="P158" s="37">
        <v>1</v>
      </c>
      <c r="Q158" s="37" t="s">
        <v>186</v>
      </c>
      <c r="R158" s="11">
        <v>0</v>
      </c>
      <c r="S158" s="11">
        <v>2</v>
      </c>
      <c r="T158" s="11">
        <v>9</v>
      </c>
      <c r="U158" s="11">
        <v>0</v>
      </c>
      <c r="V158" s="11">
        <v>1</v>
      </c>
      <c r="W158" s="11">
        <v>0</v>
      </c>
      <c r="X158" s="11">
        <v>0</v>
      </c>
      <c r="Y158" s="11">
        <v>1</v>
      </c>
      <c r="Z158" s="11">
        <v>0</v>
      </c>
      <c r="AA158" s="11">
        <v>0</v>
      </c>
      <c r="AB158" s="38" t="s">
        <v>190</v>
      </c>
      <c r="AC158" s="39" t="s">
        <v>58</v>
      </c>
      <c r="AD158" s="40"/>
      <c r="AE158" s="41">
        <v>0</v>
      </c>
      <c r="AF158" s="41">
        <v>1029.1</v>
      </c>
      <c r="AG158" s="41">
        <v>1088.4</v>
      </c>
      <c r="AH158" s="42">
        <f>1202.3-6</f>
        <v>1196.3</v>
      </c>
      <c r="AI158" s="41">
        <v>1110</v>
      </c>
      <c r="AJ158" s="41">
        <v>1087</v>
      </c>
      <c r="AK158" s="41">
        <f>SUM(AF158:AJ158)</f>
        <v>5510.8</v>
      </c>
      <c r="AL158" s="41">
        <v>2021</v>
      </c>
    </row>
    <row r="159" spans="1:38" ht="29.25" customHeight="1">
      <c r="A159" s="11">
        <v>3</v>
      </c>
      <c r="B159" s="11">
        <v>1</v>
      </c>
      <c r="C159" s="11">
        <v>3</v>
      </c>
      <c r="D159" s="11">
        <v>0</v>
      </c>
      <c r="E159" s="11">
        <v>8</v>
      </c>
      <c r="F159" s="11">
        <v>0</v>
      </c>
      <c r="G159" s="11">
        <v>4</v>
      </c>
      <c r="H159" s="11">
        <v>0</v>
      </c>
      <c r="I159" s="11">
        <v>2</v>
      </c>
      <c r="J159" s="11">
        <v>9</v>
      </c>
      <c r="K159" s="11">
        <v>9</v>
      </c>
      <c r="L159" s="11">
        <v>9</v>
      </c>
      <c r="M159" s="11">
        <v>2</v>
      </c>
      <c r="N159" s="11">
        <v>0</v>
      </c>
      <c r="O159" s="11">
        <v>0</v>
      </c>
      <c r="P159" s="11">
        <v>3</v>
      </c>
      <c r="Q159" s="11" t="s">
        <v>186</v>
      </c>
      <c r="R159" s="11">
        <v>0</v>
      </c>
      <c r="S159" s="11">
        <v>2</v>
      </c>
      <c r="T159" s="11">
        <v>9</v>
      </c>
      <c r="U159" s="11">
        <v>0</v>
      </c>
      <c r="V159" s="11">
        <v>1</v>
      </c>
      <c r="W159" s="11">
        <v>0</v>
      </c>
      <c r="X159" s="11">
        <v>0</v>
      </c>
      <c r="Y159" s="11">
        <v>1</v>
      </c>
      <c r="Z159" s="11">
        <v>0</v>
      </c>
      <c r="AA159" s="11">
        <v>0</v>
      </c>
      <c r="AB159" s="38" t="s">
        <v>191</v>
      </c>
      <c r="AC159" s="39" t="s">
        <v>58</v>
      </c>
      <c r="AD159" s="40"/>
      <c r="AE159" s="43">
        <v>1056.4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f>SUM(AF159:AJ159)</f>
        <v>0</v>
      </c>
      <c r="AL159" s="41">
        <v>2021</v>
      </c>
    </row>
    <row r="160" spans="1:38" ht="25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>
        <v>0</v>
      </c>
      <c r="S160" s="11">
        <v>2</v>
      </c>
      <c r="T160" s="11">
        <v>9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36" t="s">
        <v>192</v>
      </c>
      <c r="AC160" s="10" t="s">
        <v>189</v>
      </c>
      <c r="AD160" s="7" t="s">
        <v>189</v>
      </c>
      <c r="AE160" s="18" t="s">
        <v>189</v>
      </c>
      <c r="AF160" s="18" t="s">
        <v>189</v>
      </c>
      <c r="AG160" s="18" t="s">
        <v>189</v>
      </c>
      <c r="AH160" s="18" t="s">
        <v>189</v>
      </c>
      <c r="AI160" s="18" t="s">
        <v>189</v>
      </c>
      <c r="AJ160" s="18" t="s">
        <v>189</v>
      </c>
      <c r="AK160" s="18" t="s">
        <v>189</v>
      </c>
      <c r="AL160" s="18" t="s">
        <v>189</v>
      </c>
    </row>
    <row r="161" spans="1:38" ht="86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36" t="s">
        <v>193</v>
      </c>
      <c r="AC161" s="78" t="s">
        <v>188</v>
      </c>
      <c r="AD161" s="19" t="s">
        <v>189</v>
      </c>
      <c r="AE161" s="18">
        <v>1056.4</v>
      </c>
      <c r="AF161" s="18" t="s">
        <v>189</v>
      </c>
      <c r="AG161" s="18" t="s">
        <v>189</v>
      </c>
      <c r="AH161" s="18" t="s">
        <v>189</v>
      </c>
      <c r="AI161" s="18" t="s">
        <v>189</v>
      </c>
      <c r="AJ161" s="18" t="s">
        <v>189</v>
      </c>
      <c r="AK161" s="18" t="s">
        <v>189</v>
      </c>
      <c r="AL161" s="18" t="s">
        <v>189</v>
      </c>
    </row>
    <row r="162" spans="1:38" ht="83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>
        <v>0</v>
      </c>
      <c r="S162" s="11">
        <v>2</v>
      </c>
      <c r="T162" s="11">
        <v>9</v>
      </c>
      <c r="U162" s="11">
        <v>0</v>
      </c>
      <c r="V162" s="11">
        <v>2</v>
      </c>
      <c r="W162" s="11">
        <v>0</v>
      </c>
      <c r="X162" s="11">
        <v>0</v>
      </c>
      <c r="Y162" s="11">
        <v>1</v>
      </c>
      <c r="Z162" s="11">
        <v>0</v>
      </c>
      <c r="AA162" s="11">
        <v>1</v>
      </c>
      <c r="AB162" s="36" t="s">
        <v>194</v>
      </c>
      <c r="AC162" s="11" t="s">
        <v>52</v>
      </c>
      <c r="AD162" s="19"/>
      <c r="AE162" s="18">
        <v>6</v>
      </c>
      <c r="AF162" s="18">
        <v>6</v>
      </c>
      <c r="AG162" s="18">
        <v>6</v>
      </c>
      <c r="AH162" s="18">
        <v>6</v>
      </c>
      <c r="AI162" s="18">
        <v>6</v>
      </c>
      <c r="AJ162" s="18">
        <v>6</v>
      </c>
      <c r="AK162" s="18">
        <f>SUM(AF162:AJ162)</f>
        <v>30</v>
      </c>
      <c r="AL162" s="18">
        <v>2021</v>
      </c>
    </row>
    <row r="163" spans="1:38" ht="58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36" t="s">
        <v>195</v>
      </c>
      <c r="AC163" s="78" t="s">
        <v>188</v>
      </c>
      <c r="AD163" s="7"/>
      <c r="AE163" s="18" t="s">
        <v>189</v>
      </c>
      <c r="AF163" s="18" t="s">
        <v>189</v>
      </c>
      <c r="AG163" s="18" t="s">
        <v>189</v>
      </c>
      <c r="AH163" s="18" t="s">
        <v>189</v>
      </c>
      <c r="AI163" s="18" t="s">
        <v>189</v>
      </c>
      <c r="AJ163" s="18" t="s">
        <v>189</v>
      </c>
      <c r="AK163" s="18" t="s">
        <v>189</v>
      </c>
      <c r="AL163" s="18" t="s">
        <v>189</v>
      </c>
    </row>
    <row r="164" spans="1:38" ht="48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36" t="s">
        <v>196</v>
      </c>
      <c r="AC164" s="11" t="s">
        <v>52</v>
      </c>
      <c r="AD164" s="7"/>
      <c r="AE164" s="18">
        <v>6</v>
      </c>
      <c r="AF164" s="18">
        <v>12</v>
      </c>
      <c r="AG164" s="18">
        <v>12</v>
      </c>
      <c r="AH164" s="18">
        <v>12</v>
      </c>
      <c r="AI164" s="18">
        <v>12</v>
      </c>
      <c r="AJ164" s="18">
        <v>12</v>
      </c>
      <c r="AK164" s="18">
        <v>70</v>
      </c>
      <c r="AL164" s="18"/>
    </row>
    <row r="165" spans="1:38" ht="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36" t="s">
        <v>197</v>
      </c>
      <c r="AC165" s="78" t="s">
        <v>188</v>
      </c>
      <c r="AD165" s="7"/>
      <c r="AE165" s="18" t="s">
        <v>189</v>
      </c>
      <c r="AF165" s="18" t="s">
        <v>189</v>
      </c>
      <c r="AG165" s="18" t="s">
        <v>189</v>
      </c>
      <c r="AH165" s="18" t="s">
        <v>189</v>
      </c>
      <c r="AI165" s="18" t="s">
        <v>189</v>
      </c>
      <c r="AJ165" s="18" t="s">
        <v>189</v>
      </c>
      <c r="AK165" s="18" t="s">
        <v>189</v>
      </c>
      <c r="AL165" s="18" t="s">
        <v>189</v>
      </c>
    </row>
    <row r="166" spans="1:38" ht="66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>
        <v>0</v>
      </c>
      <c r="S166" s="11">
        <v>2</v>
      </c>
      <c r="T166" s="11">
        <v>9</v>
      </c>
      <c r="U166" s="11">
        <v>0</v>
      </c>
      <c r="V166" s="11">
        <v>2</v>
      </c>
      <c r="W166" s="11">
        <v>0</v>
      </c>
      <c r="X166" s="11">
        <v>0</v>
      </c>
      <c r="Y166" s="11">
        <v>3</v>
      </c>
      <c r="Z166" s="11">
        <v>0</v>
      </c>
      <c r="AA166" s="11">
        <v>1</v>
      </c>
      <c r="AB166" s="36" t="s">
        <v>198</v>
      </c>
      <c r="AC166" s="11" t="s">
        <v>148</v>
      </c>
      <c r="AD166" s="7"/>
      <c r="AE166" s="18">
        <v>12</v>
      </c>
      <c r="AF166" s="18">
        <v>4</v>
      </c>
      <c r="AG166" s="18">
        <v>4</v>
      </c>
      <c r="AH166" s="18">
        <v>4</v>
      </c>
      <c r="AI166" s="18">
        <v>4</v>
      </c>
      <c r="AJ166" s="18">
        <v>4</v>
      </c>
      <c r="AK166" s="18">
        <v>24</v>
      </c>
      <c r="AL166" s="18">
        <v>2021</v>
      </c>
    </row>
    <row r="167" spans="1:38" ht="103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79" t="s">
        <v>199</v>
      </c>
      <c r="AC167" s="78" t="s">
        <v>188</v>
      </c>
      <c r="AD167" s="7"/>
      <c r="AE167" s="18" t="s">
        <v>189</v>
      </c>
      <c r="AF167" s="18" t="s">
        <v>189</v>
      </c>
      <c r="AG167" s="18" t="s">
        <v>189</v>
      </c>
      <c r="AH167" s="18" t="s">
        <v>189</v>
      </c>
      <c r="AI167" s="18" t="s">
        <v>189</v>
      </c>
      <c r="AJ167" s="18" t="s">
        <v>189</v>
      </c>
      <c r="AK167" s="18" t="s">
        <v>189</v>
      </c>
      <c r="AL167" s="18" t="s">
        <v>189</v>
      </c>
    </row>
    <row r="168" spans="1:38" ht="93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79" t="s">
        <v>200</v>
      </c>
      <c r="AC168" s="11" t="s">
        <v>52</v>
      </c>
      <c r="AD168" s="7"/>
      <c r="AE168" s="18">
        <v>4</v>
      </c>
      <c r="AF168" s="18">
        <v>4</v>
      </c>
      <c r="AG168" s="18">
        <v>4</v>
      </c>
      <c r="AH168" s="18">
        <v>4</v>
      </c>
      <c r="AI168" s="18">
        <v>4</v>
      </c>
      <c r="AJ168" s="18">
        <v>4</v>
      </c>
      <c r="AK168" s="18">
        <v>24</v>
      </c>
      <c r="AL168" s="18">
        <v>2021</v>
      </c>
    </row>
    <row r="169" spans="1:38" ht="78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36" t="s">
        <v>201</v>
      </c>
      <c r="AC169" s="78" t="s">
        <v>188</v>
      </c>
      <c r="AD169" s="7"/>
      <c r="AE169" s="18" t="s">
        <v>189</v>
      </c>
      <c r="AF169" s="18" t="s">
        <v>189</v>
      </c>
      <c r="AG169" s="18" t="s">
        <v>189</v>
      </c>
      <c r="AH169" s="18" t="s">
        <v>189</v>
      </c>
      <c r="AI169" s="18" t="s">
        <v>189</v>
      </c>
      <c r="AJ169" s="18" t="s">
        <v>189</v>
      </c>
      <c r="AK169" s="18" t="s">
        <v>189</v>
      </c>
      <c r="AL169" s="18" t="s">
        <v>189</v>
      </c>
    </row>
    <row r="170" spans="1:38" ht="54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v>0</v>
      </c>
      <c r="S170" s="11">
        <v>2</v>
      </c>
      <c r="T170" s="11">
        <v>9</v>
      </c>
      <c r="U170" s="11">
        <v>0</v>
      </c>
      <c r="V170" s="11">
        <v>2</v>
      </c>
      <c r="W170" s="11">
        <v>0</v>
      </c>
      <c r="X170" s="11">
        <v>0</v>
      </c>
      <c r="Y170" s="11">
        <v>5</v>
      </c>
      <c r="Z170" s="11">
        <v>0</v>
      </c>
      <c r="AA170" s="11">
        <v>1</v>
      </c>
      <c r="AB170" s="36" t="s">
        <v>202</v>
      </c>
      <c r="AC170" s="11" t="s">
        <v>52</v>
      </c>
      <c r="AD170" s="7"/>
      <c r="AE170" s="18">
        <v>4</v>
      </c>
      <c r="AF170" s="18">
        <v>4</v>
      </c>
      <c r="AG170" s="18">
        <v>4</v>
      </c>
      <c r="AH170" s="18">
        <v>4</v>
      </c>
      <c r="AI170" s="18">
        <v>4</v>
      </c>
      <c r="AJ170" s="18">
        <v>4</v>
      </c>
      <c r="AK170" s="18">
        <v>24</v>
      </c>
      <c r="AL170" s="18">
        <v>2021</v>
      </c>
    </row>
  </sheetData>
  <mergeCells count="39">
    <mergeCell ref="A1:AL1"/>
    <mergeCell ref="A2:AL2"/>
    <mergeCell ref="A3:AL3"/>
    <mergeCell ref="A5:AL5"/>
    <mergeCell ref="A6:AL6"/>
    <mergeCell ref="A7:AL7"/>
    <mergeCell ref="A10:AL10"/>
    <mergeCell ref="A11:AL11"/>
    <mergeCell ref="A13:AI13"/>
    <mergeCell ref="A15:AA15"/>
    <mergeCell ref="A16:AA16"/>
    <mergeCell ref="A17:AI17"/>
    <mergeCell ref="A18:AA18"/>
    <mergeCell ref="A19:AA19"/>
    <mergeCell ref="A20:AL20"/>
    <mergeCell ref="A22:Q22"/>
    <mergeCell ref="R22:AA22"/>
    <mergeCell ref="AB22:AB25"/>
    <mergeCell ref="AC22:AC25"/>
    <mergeCell ref="AD22:AD25"/>
    <mergeCell ref="AE22:AE25"/>
    <mergeCell ref="AF22:AJ25"/>
    <mergeCell ref="AK22:AL25"/>
    <mergeCell ref="A23:C25"/>
    <mergeCell ref="D23:E25"/>
    <mergeCell ref="F23:G25"/>
    <mergeCell ref="H23:N23"/>
    <mergeCell ref="O23:Q25"/>
    <mergeCell ref="R23:S25"/>
    <mergeCell ref="T23:T25"/>
    <mergeCell ref="U23:U25"/>
    <mergeCell ref="V23:V25"/>
    <mergeCell ref="W23:Y25"/>
    <mergeCell ref="Z23:AA25"/>
    <mergeCell ref="H24:I25"/>
    <mergeCell ref="J24:J25"/>
    <mergeCell ref="K24:K25"/>
    <mergeCell ref="L24:M25"/>
    <mergeCell ref="N24:N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2019-12-10T08:56:03Z</dcterms:created>
  <dcterms:modified xsi:type="dcterms:W3CDTF">2019-12-10T10:14:16Z</dcterms:modified>
  <cp:category/>
  <cp:version/>
  <cp:contentType/>
  <cp:contentStatus/>
</cp:coreProperties>
</file>